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/>
  <mc:AlternateContent xmlns:mc="http://schemas.openxmlformats.org/markup-compatibility/2006">
    <mc:Choice Requires="x15">
      <x15ac:absPath xmlns:x15ac="http://schemas.microsoft.com/office/spreadsheetml/2010/11/ac" url="/Users/jirikovacik/Disk Google/uhelne_regiony/13429_odry/13429_VZ/"/>
    </mc:Choice>
  </mc:AlternateContent>
  <xr:revisionPtr revIDLastSave="0" documentId="13_ncr:1_{C499278D-6D45-0F46-8E7F-A17AC7F6185A}" xr6:coauthVersionLast="47" xr6:coauthVersionMax="47" xr10:uidLastSave="{00000000-0000-0000-0000-000000000000}"/>
  <bookViews>
    <workbookView xWindow="0" yWindow="500" windowWidth="27580" windowHeight="15320" xr2:uid="{00000000-000D-0000-FFFF-FFFF00000000}"/>
  </bookViews>
  <sheets>
    <sheet name="Rekapitulace" sheetId="11" r:id="rId1"/>
    <sheet name="MMR_ucebna" sheetId="8" r:id="rId2"/>
    <sheet name="PC_ucebna" sheetId="9" r:id="rId3"/>
  </sheets>
  <definedNames>
    <definedName name="_xlnm.Print_Area" localSheetId="1">MMR_ucebna!$A$1:$F$33</definedName>
    <definedName name="_xlnm.Print_Area" localSheetId="2">PC_ucebna!$A$2:$F$28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1" l="1"/>
  <c r="B2" i="11"/>
  <c r="F15" i="9"/>
  <c r="F7" i="9"/>
  <c r="F13" i="9" l="1"/>
  <c r="F9" i="9"/>
  <c r="F11" i="9"/>
  <c r="F17" i="9"/>
  <c r="F19" i="9"/>
  <c r="F21" i="9"/>
  <c r="D23" i="9" l="1"/>
  <c r="C3" i="11" s="1"/>
  <c r="F5" i="9"/>
  <c r="F5" i="8"/>
  <c r="F7" i="8"/>
  <c r="F9" i="8"/>
  <c r="F11" i="8"/>
  <c r="F13" i="8"/>
  <c r="F17" i="8"/>
  <c r="F19" i="8"/>
  <c r="F21" i="8"/>
  <c r="F23" i="8"/>
  <c r="F25" i="8"/>
  <c r="F15" i="8"/>
  <c r="D27" i="8" l="1"/>
  <c r="D24" i="9"/>
  <c r="D25" i="9" s="1"/>
  <c r="D28" i="8" l="1"/>
  <c r="D29" i="8" s="1"/>
  <c r="C2" i="11"/>
  <c r="C4" i="11" s="1"/>
  <c r="C5" i="11" l="1"/>
  <c r="C6" i="11" s="1"/>
</calcChain>
</file>

<file path=xl/sharedStrings.xml><?xml version="1.0" encoding="utf-8"?>
<sst xmlns="http://schemas.openxmlformats.org/spreadsheetml/2006/main" count="85" uniqueCount="53">
  <si>
    <t xml:space="preserve">Skříňka policová s dveřmi </t>
  </si>
  <si>
    <t>Centrální stůl pro robotiku s úložným prostorem</t>
  </si>
  <si>
    <t>Specifikace vybavenosti MU + Robotika (VT 77)</t>
  </si>
  <si>
    <t>Specifikace vybavenosti ICT učebna (VT 33)</t>
  </si>
  <si>
    <t>cena za 1 ks bez DPH</t>
  </si>
  <si>
    <t>celkem Kč bez DPH</t>
  </si>
  <si>
    <t>celkem bez DPH</t>
  </si>
  <si>
    <t>Skříňka nízká pod 3D tiskárnu</t>
  </si>
  <si>
    <t>mj</t>
  </si>
  <si>
    <t>ks</t>
  </si>
  <si>
    <t>počet</t>
  </si>
  <si>
    <t>kompl</t>
  </si>
  <si>
    <t xml:space="preserve">Dodávka a montáž </t>
  </si>
  <si>
    <t>celkem včetně DPH</t>
  </si>
  <si>
    <t>DPH 21 %</t>
  </si>
  <si>
    <r>
      <t xml:space="preserve"> ICT učebna  </t>
    </r>
    <r>
      <rPr>
        <sz val="14"/>
        <rFont val="Arial"/>
        <family val="2"/>
        <charset val="238"/>
      </rPr>
      <t xml:space="preserve">(rozměry učebny </t>
    </r>
    <r>
      <rPr>
        <sz val="14"/>
        <color theme="1"/>
        <rFont val="Arial"/>
        <family val="2"/>
        <charset val="238"/>
      </rPr>
      <t xml:space="preserve">7,72 m x 5,83 m </t>
    </r>
    <r>
      <rPr>
        <sz val="14"/>
        <rFont val="Arial"/>
        <family val="2"/>
        <charset val="238"/>
      </rPr>
      <t>)</t>
    </r>
  </si>
  <si>
    <t>PC stůl učitele</t>
  </si>
  <si>
    <t>Otočná židle učitele na kolečkách</t>
  </si>
  <si>
    <r>
      <t>Žákovská židle  otočná s kolečky s ergonomicky tvarovnou plastovou skořepinou</t>
    </r>
    <r>
      <rPr>
        <b/>
        <u/>
        <sz val="11"/>
        <color theme="8" tint="-0.249977111117893"/>
        <rFont val="Arial"/>
        <family val="2"/>
        <charset val="238"/>
      </rPr>
      <t/>
    </r>
  </si>
  <si>
    <t>Zhotovitel zajistí kompletní dopravu, vynášku a odbornou montáž nábytku dle zakázky přímo na určené místo realizace včetně vzájemné fixace a výškového ustavení. Součástí dodávky je také likvidace veškerého obalového materiálu.</t>
  </si>
  <si>
    <t>Kontejner s centrálním  zámkem</t>
  </si>
  <si>
    <t>Žákovský stůl dvoumístný</t>
  </si>
  <si>
    <t>Žákovský stůl trojmístný</t>
  </si>
  <si>
    <r>
      <t xml:space="preserve"> MU + Robotika  </t>
    </r>
    <r>
      <rPr>
        <sz val="14"/>
        <rFont val="Arial"/>
        <family val="2"/>
        <charset val="238"/>
      </rPr>
      <t>(rozměry učebny 8,42 m x 7,76 m</t>
    </r>
    <r>
      <rPr>
        <sz val="14"/>
        <color rgb="FFFF0000"/>
        <rFont val="Arial"/>
        <family val="2"/>
        <charset val="238"/>
      </rPr>
      <t xml:space="preserve"> </t>
    </r>
    <r>
      <rPr>
        <sz val="14"/>
        <rFont val="Arial"/>
        <family val="2"/>
        <charset val="238"/>
      </rPr>
      <t>)</t>
    </r>
  </si>
  <si>
    <t xml:space="preserve">počet </t>
  </si>
  <si>
    <t>Dodávka a montáž</t>
  </si>
  <si>
    <t>Výškově stavitelná židle, ovládací mechanismus s aretací v libovolné poloze. Výškově stavitelné loketní opěry, čalouněný sedák, vysoká vzdušná siťovaná zádová opěra, robusní, odolný kříž, kolečka na tvrdé podlahy, barevné provedení dle zadavatele. Nosnost min.120 kg.</t>
  </si>
  <si>
    <t>Výškově stavitelná židle, ovládací mechanismus s aretací v libovolné poloze. Výškově stavitelné loketní opěry, čalouněný sedák, vysoká vzdušná siťovaná zádová opěra, robusní, odolný kříž, kolečka na tvrdé podlahy, barevné provedení dle zadavatele. Nosnost min. 120 kg.</t>
  </si>
  <si>
    <t>číslo položky</t>
  </si>
  <si>
    <t>Korková nástěnka v hliníkovém rámu</t>
  </si>
  <si>
    <t xml:space="preserve"> </t>
  </si>
  <si>
    <t>Kontejner pod stůl s centrálním  zámkem</t>
  </si>
  <si>
    <t>Obložení zadní stěny místnosti</t>
  </si>
  <si>
    <t>Rohová prac.deska; materiál laminovaná dřevotříska tloušťky min. 25 mm, dekor dle specifikace zadavatele, rozměr š. 1600 mm x d. 2200 mm; výška 750 mm, hloubka pracovní plochy 650 mm; zaoblení prac. desky - vnitříní oblouk radius 300 mm, vnější dva rohy ze strany učitele radius 100 mm, zadní rohy bez zaoblení; deska olemována  ABS hranou tl. 2mm lepenou PUR lepidlem; svislé stěny, korpusy, levá noha stolu z lamina tloušťky 18 mm; deska s přesahem nohy z přední strany 50 mm; luby šířky 300 mm z lamina tloušťky 18 mm; rohová noha 300 x 300 tvar L z lamina tl.18 mm, pravou nohu stou tvoří technická skříňka s dvířky (šířka 450 mm, hloubka 500 mm) z lamina 18 mm; lub, rohová noha a zadní stěna skříňky utopena 100 mm od zadní hrany prac. desky; kabelové průchodky v barvě dekoru průměr 60 mm, umístění dle dohody se zadavatelem.</t>
  </si>
  <si>
    <t>Skříň š.1200 mm x hl. 600 mm x v.2000 mm, dvoudveřová s vnitřní svislou středovou mezistěnou, 2 x 5 polic, materiál stěn, dveří i polic lamino tl. 18 mm, dekor dle specifikace zadavatele; kovové oblé úchytky - matný chrom, rozteč 128 mm.</t>
  </si>
  <si>
    <t>Obložení stávající stěny rozměru 7760 mm x 3260 mm (součástí stěny jsou dveře o rozměru 900 mm x 1980 mm a okno se středovou přepážkou o rozměru 2450 mm x 900 mm); Je nutné instalovat nové obložkové zárubně a nové interiérové, plné dveře, sendvičové konstrukce s folií nebo CPL laminátem na povrchu, včetně kování a přípravy pro vložku FAB;  dekor dveří dle specifikace zadavatele; součástí plnění je demontáž původních dveří včetně kovových zárubní a lišt. Okno vč. svislé přepážky bude oboustranně olemováno rámečkem z laminované desky; obložení plochy deskami z lamina tl. 18 mm ve dvoubarevném provedení dle výběru zadavatele; plocha bude vyskládána z obdélnikových polí lamina cca 900 mm x 600 mm, olepenými ABS hranou tloušťky 0,5 mm; fixace laminových desek na původní stěnu přepážky přilepením.</t>
  </si>
  <si>
    <t xml:space="preserve">Žákovská židle tvořena ergonomickou jednodílnou plastovou skořepinou. Konstrukce sedáku (skořepiny) zaručující pohodlné sezení, odvětrávací otvory v sedací části zamezující nadměrnému pocení. Plynulé výškové nastavení plynovým pístem, výška sedáku podle ČSN EN 1729-1 (911710) pro vzdělávací instituce min. 43 - 57 cm; základna tvořena pevným kovovým pětiramenným křížem s kolečky pro vinylovou podlahu; nosnost židle min. 120 kg; výběr barvy kovové konstrukce a plastové skořepiny dle vzorníku RAL po dohodě se zadavatelem. </t>
  </si>
  <si>
    <t>Dvoudveřová skříň š. 700 mm x hl. 600 mm; celková výška 750 mm - včetně horní desky a rektifikovatelných kluzáků; dekor dle specifikace zadavatele; tl. horní desky minimálně 25 mm; deska olemována  ABS hranou tl. 2 mm lepenou PUR lepidlem; materiál bočních stěn, zadní stěny, dveří i polic z lamina tl. 18 mm; 2 police; kovové oblé úchytky - matný chrom, rozteč 128 mm.</t>
  </si>
  <si>
    <t>CELKEM ZA DODÁVKU NÁBYTKU: cena v Kč bez DPH</t>
  </si>
  <si>
    <t>CELKEM ZA DODÁVKU NÁBYTKU: cena v Kč vč. DPH</t>
  </si>
  <si>
    <t>CELKEM ZA DODÁVKU NÁBYTKU: DPH v Kč</t>
  </si>
  <si>
    <r>
      <t>Rohová prac.deska; materiál laminovaná dřevotříska tloušťky min. 25 mm, dekor dle specifikace zadavatele, rozměr š. 1300 mm x d. 2100 mm; výška 750 mm, hloubka pracovní plochy 600 mm; oblé hrany, vnější rohy radius 100 mm, vnitříní oblouk radius 300 mm, deska s přesahem nohy z přední strany 50 mm, deska olemována  ABS hranou tl. 2mm lepenou PUR lepidlem, svislé stěny, korpusy, pravá noha stolu z lamina tloušťky 18 mm, zadní stěna (viditelná z pohledu)  z lamina tloušťky 18 mm, rohová noha 300 x 300 tvar L, lamino tl.18 mm, levou nohu stou tvoří technická skříňka s dvířky (šířka 450 mm, hloubka 450 mm), z lamina 18 mm; kabelové průchodky v barvě dekoru průměr 60 mm, umístění dle dohody se zadavatelem.</t>
    </r>
    <r>
      <rPr>
        <sz val="11"/>
        <color rgb="FFFF0000"/>
        <rFont val="Arial"/>
        <family val="2"/>
        <charset val="238"/>
      </rPr>
      <t xml:space="preserve"> 
</t>
    </r>
  </si>
  <si>
    <r>
      <t>Rozměry pracovní plochy š. 1600 mm x hl.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700 mm; výška 750 mm; materiál laminovaná dřevotříska tloušťky min. 25 mm, dekor dle specifikace zadavatele; deska olemována  ABS hranou tl. 2mm lepenou PUR lepidlem; nohy řešeny kovovou kancelářskou podnoží tyu C (ocelový profil se spodní základnou 50x30 mm, podnož stolu krajní, boční výplně součástí, komaxitově nanesena barva - stříbrná RAL 9006)</t>
    </r>
    <r>
      <rPr>
        <sz val="11"/>
        <color rgb="FF0000CC"/>
        <rFont val="Arial"/>
        <family val="2"/>
        <charset val="238"/>
      </rPr>
      <t>,</t>
    </r>
    <r>
      <rPr>
        <sz val="11"/>
        <rFont val="Arial"/>
        <family val="2"/>
        <charset val="238"/>
      </rPr>
      <t xml:space="preserve"> do celkové výšky stolu 750 mm s rektifikací nožek; zadní lub stolu z lamina tl.18 mm výšky min. 300 mm utopen 100 mm od zadní hrany prac. desky; na pracovní ploše připevněn nástavec na stůl se zadní stěnou pro umístění monitoru, d.1600 mm, hl. 200 mm, výška 120 mm z lamina tloušťky 18 mm; kabelové průchodky v barvě dekoru průměr 60 mm, umístění dle dohody se zadavatelem; sestava stolů  vzájemně spojena a rektifikována do jedné roviny.  </t>
    </r>
  </si>
  <si>
    <r>
      <t>Rozměry pracovní plochy š. 2400 mm x hl.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700 mm; výška 750 mm; materiál laminovaná dřevotříska tloušťky min. 25 mm, dekor dle specifikace zadavatele; deska olemována  ABS hranou tl. 2mm lepenou PUR lepidlem; nohy řešeny kovovou kancelářskou podnoží tyu C (ocelový profil se spodní základnou 50x30 mm, podnož stolu krajní, boční výplně součástí, komaxitově nanesena barva - stříbrná RAL 9006)</t>
    </r>
    <r>
      <rPr>
        <sz val="11"/>
        <color rgb="FF0000CC"/>
        <rFont val="Arial"/>
        <family val="2"/>
        <charset val="238"/>
      </rPr>
      <t>,</t>
    </r>
    <r>
      <rPr>
        <sz val="11"/>
        <rFont val="Arial"/>
        <family val="2"/>
        <charset val="238"/>
      </rPr>
      <t xml:space="preserve"> do celkové výšky stolu 750 mm s rektifikací nožek; uprostřed stolu podpěrná rektifikovatelná ocelová noha průměru 60mm stříbrné barvy (utopená cca 200mm od zadní hrany pracovní desky); zadní lub stolu z lamina tl.18 mm výšky min. 300 mm utopen 100 mm od zadní hrany prac. desky; na pracovní ploše připevněn nástavec na stůl se zadní stěnou pro umístění monitoru, d.2400 mm, hl. 200 mm, výška 120 mm z lamina tloušťky 18 mm; kabelové průchodky v barvě dekoru průměr 60 mm, umístění dle dohody se zadavatelem; sestava stolů  vzájemně spojena a rektifikována do jedné roviny.  </t>
    </r>
  </si>
  <si>
    <r>
      <t>Dvoudveřová skříňka š.1100 mm x hl. 700 mm, celková výška 750 mm včetně horní desky a rektifikovatelných kluzáků; dekor dle specifikace zadavatele; materiál stěn, dveří a polic lamino tl. 18 mm;  vnitřní svislá středová mezistěna tl. 18mm; 2 x 2 police;  rozměr horní desky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1280 mm x 700 mm o tl. min. 25 mm; deska olemována  ABS hranou tl. 2mm lepenou PUR lepidlem;</t>
    </r>
    <r>
      <rPr>
        <sz val="11"/>
        <color rgb="FFFF0000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s přesahem horní desky a výřezem -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výřez cca 100 mm x 260 mm - nutno dopasovat ke sloupu, mezera mezi skříňkou a sloupem bude doplňena vlisem na míru; kovové oblé úchytky - matný chrom, rozteč 128 mm.</t>
    </r>
  </si>
  <si>
    <r>
      <t>Rozměry pracovní plochy š.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1700 mm x hl. 700 mm; výška 750 mm;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materiál laminovaná dřevotříska tloušťky min. 25 mm, dekor dle specifikace zadavatele;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deska olemována  ABS hranou tl. 2mm lepenou PUR lepidlem; nohy řešeny kovovou kancelářskou podnoží tyu C (ocelový profil se spodní základnou 50x30 mm, podnož stolu krajní, boční výplně součástí, komaxitově nanesena barva - stříbrná RAL 9006), do celkové výšky stolu 750 mm s rektifikací nožek; zadní lub stolu z lamina tl.18 mm výšky min. 300 mm utopen 100 mm od zadní hrany prac. desky;  na pracovní ploše připevněn nástavec na stůl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 xml:space="preserve">se zadní stěnou pro umístění monitoru, d. 1700 mm, hl. 200 mm, výška 120 mm, z lamina tloušťky 18 mm; kabelové průchodky v barvě dekoru průměr 60 mm, umístění dle dohody se zadavatelem; sestava stolů  vzájemně spojena a rektifikována do jedné roviny. </t>
    </r>
  </si>
  <si>
    <r>
      <t xml:space="preserve">Rozměry pracovní plochy š. </t>
    </r>
    <r>
      <rPr>
        <b/>
        <sz val="11"/>
        <rFont val="Arial"/>
        <family val="2"/>
        <charset val="238"/>
      </rPr>
      <t>1600 x hl.</t>
    </r>
    <r>
      <rPr>
        <b/>
        <sz val="11"/>
        <color rgb="FFFF0000"/>
        <rFont val="Arial"/>
        <family val="2"/>
        <charset val="238"/>
      </rPr>
      <t xml:space="preserve"> </t>
    </r>
    <r>
      <rPr>
        <b/>
        <sz val="11"/>
        <rFont val="Arial"/>
        <family val="2"/>
        <charset val="238"/>
      </rPr>
      <t>700 mm; výška 750 mm</t>
    </r>
    <r>
      <rPr>
        <sz val="11"/>
        <rFont val="Arial"/>
        <family val="2"/>
        <charset val="238"/>
      </rPr>
      <t>; materiál laminovaná dřevotříska tloušťky min. 25 mm, dekor dle specifikace zadavatele; deska olemována  ABS hranou tl. 2mm lepenou PUR lepidlem; nohy řešeny kovovou kancelářskou podnoží tyu C (ocelový profil se spodní základnou 50x30 mm, podnož stolu krajní, boční výplně součástí, komaxitově nanesena barva - stříbrná RAL 9006)</t>
    </r>
    <r>
      <rPr>
        <b/>
        <sz val="11"/>
        <color rgb="FF0000CC"/>
        <rFont val="Arial"/>
        <family val="2"/>
        <charset val="238"/>
      </rPr>
      <t>,</t>
    </r>
    <r>
      <rPr>
        <sz val="11"/>
        <rFont val="Arial"/>
        <family val="2"/>
        <charset val="238"/>
      </rPr>
      <t xml:space="preserve"> do celkové výšky stolu 750 mm s rektifikací nožek; zadní lub stolu z lamina tl.18 mm výšky min. 300 mm utopen 100 mm od zadní hrany prac. desky; na pracovní ploše připevněn </t>
    </r>
    <r>
      <rPr>
        <b/>
        <sz val="11"/>
        <rFont val="Arial"/>
        <family val="2"/>
        <charset val="238"/>
      </rPr>
      <t xml:space="preserve">nástavec na stůl se zadní stěnou </t>
    </r>
    <r>
      <rPr>
        <sz val="11"/>
        <rFont val="Arial"/>
        <family val="2"/>
        <charset val="238"/>
      </rPr>
      <t>pro umístění monitoru</t>
    </r>
    <r>
      <rPr>
        <b/>
        <sz val="11"/>
        <rFont val="Arial"/>
        <family val="2"/>
        <charset val="238"/>
      </rPr>
      <t xml:space="preserve">, </t>
    </r>
    <r>
      <rPr>
        <sz val="11"/>
        <rFont val="Arial"/>
        <family val="2"/>
        <charset val="238"/>
      </rPr>
      <t>d.</t>
    </r>
    <r>
      <rPr>
        <b/>
        <sz val="11"/>
        <rFont val="Arial"/>
        <family val="2"/>
        <charset val="238"/>
      </rPr>
      <t xml:space="preserve">1600 mm, </t>
    </r>
    <r>
      <rPr>
        <sz val="11"/>
        <rFont val="Arial"/>
        <family val="2"/>
        <charset val="238"/>
      </rPr>
      <t xml:space="preserve">hl. </t>
    </r>
    <r>
      <rPr>
        <b/>
        <sz val="11"/>
        <rFont val="Arial"/>
        <family val="2"/>
        <charset val="238"/>
      </rPr>
      <t>200 mm, výška 120 mm</t>
    </r>
    <r>
      <rPr>
        <sz val="11"/>
        <rFont val="Arial"/>
        <family val="2"/>
        <charset val="238"/>
      </rPr>
      <t xml:space="preserve"> z lamina tloušťky 18 mm; kabelové průchodky v barvě dekoru průměr 60 mm, umístění dle dohody se zadavatelem; </t>
    </r>
    <r>
      <rPr>
        <b/>
        <sz val="11"/>
        <rFont val="Arial"/>
        <family val="2"/>
        <charset val="238"/>
      </rPr>
      <t xml:space="preserve">sestava stolů  vzájemně spojena a rektifikována do jedné roviny.  </t>
    </r>
  </si>
  <si>
    <r>
      <rPr>
        <b/>
        <sz val="11"/>
        <rFont val="Arial"/>
        <family val="2"/>
        <charset val="238"/>
      </rPr>
      <t>Korková nástěnka v hliníkovém rámu</t>
    </r>
    <r>
      <rPr>
        <sz val="11"/>
        <rFont val="Arial"/>
        <family val="2"/>
        <charset val="238"/>
      </rPr>
      <t xml:space="preserve"> s kulatými rohy </t>
    </r>
    <r>
      <rPr>
        <b/>
        <sz val="11"/>
        <rFont val="Arial"/>
        <family val="2"/>
        <charset val="238"/>
      </rPr>
      <t>rozměru 100 cm x 150 cm. Korek tloušťky 3 mm</t>
    </r>
    <r>
      <rPr>
        <sz val="11"/>
        <rFont val="Arial"/>
        <family val="2"/>
        <charset val="238"/>
      </rPr>
      <t xml:space="preserve">. Sendvičová konstrukce, aby nedocházelo ke kroucení nástěnky. </t>
    </r>
  </si>
  <si>
    <r>
      <t>Dvoudveřová skříňka š.1200 mm x hl. 700 mm, celková výška 750 mm včetně horní desky a rektifikovatelných kluzáků; dekor dle specifikace zadavatele; materiál stěn, dveří a polic lamino tl. 18 mm;  vnitřní svislá středová mezistěna tl. 18mm; 2 x 2 police;  rozměr horní desky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1600 mm x 700 mm o tl. min. 25 mm; deska olemována  ABS hranou tl. 2mm lepenou PUR lepidlem;</t>
    </r>
    <r>
      <rPr>
        <sz val="11"/>
        <color rgb="FFFF0000"/>
        <rFont val="Arial"/>
        <family val="2"/>
        <charset val="238"/>
      </rPr>
      <t xml:space="preserve">  </t>
    </r>
    <r>
      <rPr>
        <sz val="11"/>
        <rFont val="Arial"/>
        <family val="2"/>
        <charset val="238"/>
      </rPr>
      <t>s přesahem horní desky a výřezem -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výřez cca 200 mm x 260 mm - nutno dopasovat ke sloupu, mezera mezi skříňkou a sloupem bude doplňena vlisem na míru; kovové oblé úchytky - matný chrom, rozteč 128 mm.</t>
    </r>
  </si>
  <si>
    <r>
      <rPr>
        <sz val="11"/>
        <rFont val="Arial"/>
        <family val="2"/>
        <charset val="238"/>
      </rPr>
      <t>Rozměr horní desky d. 2200 mm x š.1350 mm, celková výška stolu 850 mm;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materiál horní desky dřevotříska tl. min. 36 mm opatřená laminátem tl. 0,8 mm ve struktuře a dekoru specifikovaným zadavatelem; horní deska s přesahem 50 mm přes spodní skříňky ze všech stran; spodní sestava skříněk - materiál lamino tl. 18 mm; 3 x skříňka se 4 šuplíky a 3 x skříňka se 2 šuplíky; skříňky opatřené výškově rektifikovatelnými kluzáky, šuplíky s výsuvy s dutou bočnicí s dotahem a dotlumením s nosností min. 30 kg; kovové oblé úchytky - matný chrom, rozteč 128 mm; horní deska je k sestavě pevně přikotvena; celá setava rektifikována do vodorovna.</t>
    </r>
  </si>
  <si>
    <r>
      <t>Rozměr  š. 400 mm x hl. 450 mm, výška 550 mm,;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4 šuplíky s centrálním zamykáním; pojezd šuplíků - plechové bočnice s dotahem a tlumením hl</t>
    </r>
    <r>
      <rPr>
        <sz val="11"/>
        <color rgb="FF0000CC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400 mm; dekor dle specifikace zadavatele; materiál horní desky a dna kontejneru lamino toušťka  25 mm, olemována  ABS hranou 2 mm lepenou PUR lepidlem; záda, boky a šuplíky kontejneru lamino 18 mm; dno a horní deska kontejneru naloženy; 4 kolečka s brzdou o průměru 40 mm; kovové oblé úchytky - matný chrom, rozteč 128 mm.</t>
    </r>
  </si>
  <si>
    <r>
      <t>Rozměr  š. 400 mm x v. 550 mm, houbka 500 mm</t>
    </r>
    <r>
      <rPr>
        <sz val="11"/>
        <color rgb="FFFF0000"/>
        <rFont val="Arial"/>
        <family val="2"/>
        <charset val="238"/>
      </rPr>
      <t xml:space="preserve"> , </t>
    </r>
    <r>
      <rPr>
        <sz val="11"/>
        <rFont val="Arial"/>
        <family val="2"/>
        <charset val="238"/>
      </rPr>
      <t>4 šuplíky s centrálním zamykáním, pojezd šuplíků - plechové bočnice s dotahem a tlumením hl. 450 mm; dekor dle specifikace zadavatele; materiál horní desky a dna kontejneru lamino toušťka  25 mm, olemována  ABS hranou 2 mm lepenou PUR lepidlem;  záda, boky a šuplíky kontejneru lamino 18 mm; dno a horní deska kontejneru naloženy; 4 kolečka s brzdou průměru 40 mm, kovové oblé úchytky - matný chrom, rozteč 128 mm.</t>
    </r>
  </si>
  <si>
    <t xml:space="preserve">Účastník podáním nabídky na tuto zakázku čestně prohlašuje, že jím nabízené předměty dodávky plně odpovídají min. nebo max. parametrům uvedeným zadavatelem v zadávacích podmínkách a nabídkové ceny jsou uvedeny za celé plnění předmětu veřejné zakázky se zakalkulováním všech prací, dodávek a služeb, potřebných ke zdárnému předání a užívání.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</si>
</sst>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č_-;\-* #,##0.00\ _K_č_-;_-* &quot;-&quot;??\ _K_č_-;_-@_-"/>
  </numFmts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u/>
      <sz val="11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u/>
      <sz val="14"/>
      <name val="Arial"/>
      <family val="2"/>
      <charset val="238"/>
    </font>
    <font>
      <sz val="14"/>
      <name val="Arial"/>
      <family val="2"/>
      <charset val="238"/>
    </font>
    <font>
      <sz val="14"/>
      <color rgb="FFFF0000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u/>
      <sz val="11"/>
      <color theme="8" tint="-0.249977111117893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00CC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666666"/>
      <name val="Arial"/>
      <family val="2"/>
      <charset val="238"/>
    </font>
    <font>
      <sz val="11"/>
      <color rgb="FF666666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0000CC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1" fillId="0" borderId="0" applyNumberFormat="0" applyFill="0" applyBorder="0" applyAlignment="0" applyProtection="0"/>
    <xf numFmtId="0" fontId="20" fillId="0" borderId="0"/>
    <xf numFmtId="43" fontId="21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2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2" fillId="0" borderId="1" xfId="0" applyFont="1" applyBorder="1"/>
    <xf numFmtId="43" fontId="22" fillId="0" borderId="1" xfId="3" applyFont="1" applyBorder="1"/>
    <xf numFmtId="43" fontId="0" fillId="0" borderId="0" xfId="3" applyFont="1"/>
    <xf numFmtId="0" fontId="23" fillId="0" borderId="1" xfId="0" applyFont="1" applyBorder="1"/>
    <xf numFmtId="43" fontId="23" fillId="0" borderId="1" xfId="3" applyFont="1" applyBorder="1"/>
    <xf numFmtId="0" fontId="0" fillId="0" borderId="0" xfId="0" applyFont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1" fillId="0" borderId="4" xfId="1" applyFont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center" wrapText="1"/>
    </xf>
    <xf numFmtId="0" fontId="11" fillId="0" borderId="0" xfId="1" applyFont="1" applyFill="1"/>
    <xf numFmtId="0" fontId="27" fillId="0" borderId="0" xfId="0" applyFont="1" applyFill="1" applyAlignment="1">
      <alignment horizontal="left" vertical="center" wrapText="1"/>
    </xf>
    <xf numFmtId="0" fontId="28" fillId="0" borderId="0" xfId="0" applyFont="1"/>
    <xf numFmtId="0" fontId="24" fillId="0" borderId="5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 wrapText="1"/>
    </xf>
    <xf numFmtId="0" fontId="11" fillId="0" borderId="0" xfId="1" applyFont="1"/>
    <xf numFmtId="0" fontId="25" fillId="0" borderId="5" xfId="0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33" fillId="0" borderId="0" xfId="0" applyFont="1" applyAlignment="1">
      <alignment vertical="center" wrapText="1"/>
    </xf>
    <xf numFmtId="0" fontId="33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32" fillId="0" borderId="2" xfId="0" applyNumberFormat="1" applyFont="1" applyBorder="1" applyAlignment="1">
      <alignment horizontal="center" vertical="center" wrapText="1"/>
    </xf>
    <xf numFmtId="164" fontId="32" fillId="0" borderId="6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32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32" fillId="0" borderId="1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vertical="center" wrapText="1"/>
    </xf>
    <xf numFmtId="164" fontId="1" fillId="0" borderId="14" xfId="0" applyNumberFormat="1" applyFont="1" applyBorder="1" applyAlignment="1">
      <alignment vertical="center" wrapText="1"/>
    </xf>
    <xf numFmtId="164" fontId="1" fillId="0" borderId="9" xfId="0" applyNumberFormat="1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4">
    <cellStyle name="Čárka" xfId="3" builtinId="3"/>
    <cellStyle name="Hypertextový odkaz" xfId="1" builtinId="8"/>
    <cellStyle name="Normální" xfId="0" builtinId="0"/>
    <cellStyle name="Normální 2 3" xfId="2" xr:uid="{00000000-0005-0000-0000-000002000000}"/>
  </cellStyles>
  <dxfs count="0"/>
  <tableStyles count="0" defaultTableStyle="TableStyleMedium2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A88F8-7D81-B447-85D9-A825190A8D3D}">
  <dimension ref="B2:D12"/>
  <sheetViews>
    <sheetView tabSelected="1" zoomScaleNormal="100" workbookViewId="0">
      <selection activeCell="B8" sqref="B8:C12"/>
    </sheetView>
  </sheetViews>
  <sheetFormatPr baseColWidth="10" defaultRowHeight="15" x14ac:dyDescent="0.2"/>
  <cols>
    <col min="2" max="2" width="52.83203125" customWidth="1"/>
    <col min="3" max="3" width="28.5" style="33" customWidth="1"/>
  </cols>
  <sheetData>
    <row r="2" spans="2:4" ht="19" x14ac:dyDescent="0.25">
      <c r="B2" s="31" t="str">
        <f>MMR_ucebna!B2</f>
        <v>Specifikace vybavenosti MU + Robotika (VT 77)</v>
      </c>
      <c r="C2" s="32">
        <f>MMR_ucebna!D27</f>
        <v>0</v>
      </c>
    </row>
    <row r="3" spans="2:4" ht="19" x14ac:dyDescent="0.25">
      <c r="B3" s="31" t="str">
        <f>PC_ucebna!B2</f>
        <v>Specifikace vybavenosti ICT učebna (VT 33)</v>
      </c>
      <c r="C3" s="32">
        <f>PC_ucebna!D23</f>
        <v>0</v>
      </c>
    </row>
    <row r="4" spans="2:4" ht="19" x14ac:dyDescent="0.25">
      <c r="B4" s="34" t="s">
        <v>38</v>
      </c>
      <c r="C4" s="35">
        <f>SUM(C2:C3)</f>
        <v>0</v>
      </c>
    </row>
    <row r="5" spans="2:4" ht="19" x14ac:dyDescent="0.25">
      <c r="B5" s="31" t="s">
        <v>40</v>
      </c>
      <c r="C5" s="32">
        <f>C4*0.21</f>
        <v>0</v>
      </c>
    </row>
    <row r="6" spans="2:4" ht="19" x14ac:dyDescent="0.25">
      <c r="B6" s="31" t="s">
        <v>39</v>
      </c>
      <c r="C6" s="32">
        <f>SUM(C4:C5)</f>
        <v>0</v>
      </c>
    </row>
    <row r="8" spans="2:4" ht="15" customHeight="1" x14ac:dyDescent="0.2">
      <c r="B8" s="51" t="s">
        <v>52</v>
      </c>
      <c r="C8" s="51"/>
      <c r="D8" s="50"/>
    </row>
    <row r="9" spans="2:4" x14ac:dyDescent="0.2">
      <c r="B9" s="51"/>
      <c r="C9" s="51"/>
    </row>
    <row r="10" spans="2:4" x14ac:dyDescent="0.2">
      <c r="B10" s="51"/>
      <c r="C10" s="51"/>
    </row>
    <row r="11" spans="2:4" x14ac:dyDescent="0.2">
      <c r="B11" s="51"/>
      <c r="C11" s="51"/>
    </row>
    <row r="12" spans="2:4" x14ac:dyDescent="0.2">
      <c r="B12" s="51"/>
      <c r="C12" s="51"/>
    </row>
  </sheetData>
  <sheetProtection algorithmName="SHA-512" hashValue="mcF3j9Q7N3fjF5cq+kXKMj1TpNEExDCMGo5diF+hPHaAqBF1dtWH9Rl7Dt9cwN+toVSgI03nlzFB7q5uGihq1Q==" saltValue="2dAM+A5lWLuvfD4EkHCLKQ==" spinCount="100000" sheet="1" objects="1" scenarios="1"/>
  <mergeCells count="1">
    <mergeCell ref="B8:C12"/>
  </mergeCells>
  <pageMargins left="0.7" right="0.7" top="0.78740157499999996" bottom="0.78740157499999996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1"/>
  <sheetViews>
    <sheetView view="pageBreakPreview" zoomScale="111" zoomScaleNormal="125" workbookViewId="0">
      <selection activeCell="B10" sqref="B10"/>
    </sheetView>
  </sheetViews>
  <sheetFormatPr baseColWidth="10" defaultColWidth="9.1640625" defaultRowHeight="15" x14ac:dyDescent="0.2"/>
  <cols>
    <col min="1" max="1" width="9.1640625" style="24"/>
    <col min="2" max="2" width="99.1640625" style="1" customWidth="1"/>
    <col min="3" max="3" width="11.33203125" style="16" customWidth="1"/>
    <col min="4" max="4" width="8.1640625" style="16" customWidth="1"/>
    <col min="5" max="6" width="12" style="16" customWidth="1"/>
    <col min="7" max="16384" width="9.1640625" style="3"/>
  </cols>
  <sheetData>
    <row r="1" spans="1:12" ht="16" thickBot="1" x14ac:dyDescent="0.25"/>
    <row r="2" spans="1:12" ht="36" customHeight="1" thickBot="1" x14ac:dyDescent="0.25">
      <c r="B2" s="69" t="s">
        <v>2</v>
      </c>
      <c r="C2" s="70"/>
      <c r="D2" s="70"/>
      <c r="E2" s="70"/>
      <c r="F2" s="70"/>
    </row>
    <row r="3" spans="1:12" x14ac:dyDescent="0.2">
      <c r="B3" s="2"/>
      <c r="C3" s="10"/>
    </row>
    <row r="4" spans="1:12" ht="32" x14ac:dyDescent="0.2">
      <c r="A4" s="25" t="s">
        <v>28</v>
      </c>
      <c r="B4" s="4" t="s">
        <v>23</v>
      </c>
      <c r="C4" s="28" t="s">
        <v>8</v>
      </c>
      <c r="D4" s="29" t="s">
        <v>24</v>
      </c>
      <c r="E4" s="29" t="s">
        <v>4</v>
      </c>
      <c r="F4" s="29" t="s">
        <v>5</v>
      </c>
    </row>
    <row r="5" spans="1:12" s="36" customFormat="1" ht="20" customHeight="1" x14ac:dyDescent="0.2">
      <c r="A5" s="73">
        <v>1</v>
      </c>
      <c r="B5" s="5" t="s">
        <v>16</v>
      </c>
      <c r="C5" s="21"/>
      <c r="D5" s="72">
        <v>1</v>
      </c>
      <c r="E5" s="64">
        <v>0</v>
      </c>
      <c r="F5" s="59">
        <f>D5*E5</f>
        <v>0</v>
      </c>
    </row>
    <row r="6" spans="1:12" s="36" customFormat="1" ht="133" customHeight="1" x14ac:dyDescent="0.2">
      <c r="A6" s="73"/>
      <c r="B6" s="45" t="s">
        <v>33</v>
      </c>
      <c r="C6" s="23" t="s">
        <v>9</v>
      </c>
      <c r="D6" s="72"/>
      <c r="E6" s="64"/>
      <c r="F6" s="60"/>
      <c r="H6" s="36" t="s">
        <v>30</v>
      </c>
    </row>
    <row r="7" spans="1:12" s="36" customFormat="1" ht="20" customHeight="1" x14ac:dyDescent="0.2">
      <c r="A7" s="73">
        <v>2</v>
      </c>
      <c r="B7" s="27" t="s">
        <v>17</v>
      </c>
      <c r="C7" s="74" t="s">
        <v>9</v>
      </c>
      <c r="D7" s="61">
        <v>1</v>
      </c>
      <c r="E7" s="64">
        <v>0</v>
      </c>
      <c r="F7" s="59">
        <f>D7*E7</f>
        <v>0</v>
      </c>
    </row>
    <row r="8" spans="1:12" s="36" customFormat="1" ht="65.5" customHeight="1" x14ac:dyDescent="0.2">
      <c r="A8" s="73"/>
      <c r="B8" s="40" t="s">
        <v>27</v>
      </c>
      <c r="C8" s="75"/>
      <c r="D8" s="61"/>
      <c r="E8" s="64"/>
      <c r="F8" s="60"/>
    </row>
    <row r="9" spans="1:12" s="36" customFormat="1" ht="20" customHeight="1" x14ac:dyDescent="0.2">
      <c r="A9" s="73">
        <v>3</v>
      </c>
      <c r="B9" s="6" t="s">
        <v>31</v>
      </c>
      <c r="C9" s="22"/>
      <c r="D9" s="61">
        <v>1</v>
      </c>
      <c r="E9" s="64">
        <v>0</v>
      </c>
      <c r="F9" s="59">
        <f>D9*E9</f>
        <v>0</v>
      </c>
    </row>
    <row r="10" spans="1:12" s="36" customFormat="1" ht="90.5" customHeight="1" x14ac:dyDescent="0.2">
      <c r="A10" s="73"/>
      <c r="B10" s="44" t="s">
        <v>50</v>
      </c>
      <c r="C10" s="20" t="s">
        <v>9</v>
      </c>
      <c r="D10" s="61"/>
      <c r="E10" s="64"/>
      <c r="F10" s="60"/>
    </row>
    <row r="11" spans="1:12" s="36" customFormat="1" ht="20" customHeight="1" x14ac:dyDescent="0.2">
      <c r="A11" s="73">
        <v>4</v>
      </c>
      <c r="B11" s="6" t="s">
        <v>21</v>
      </c>
      <c r="C11" s="22"/>
      <c r="D11" s="61">
        <v>4</v>
      </c>
      <c r="E11" s="64">
        <v>0</v>
      </c>
      <c r="F11" s="59">
        <f>D11*E11</f>
        <v>0</v>
      </c>
    </row>
    <row r="12" spans="1:12" s="36" customFormat="1" ht="125" customHeight="1" x14ac:dyDescent="0.2">
      <c r="A12" s="73"/>
      <c r="B12" s="44" t="s">
        <v>45</v>
      </c>
      <c r="C12" s="20" t="s">
        <v>9</v>
      </c>
      <c r="D12" s="61"/>
      <c r="E12" s="64"/>
      <c r="F12" s="60"/>
      <c r="L12" s="46"/>
    </row>
    <row r="13" spans="1:12" s="36" customFormat="1" ht="20" customHeight="1" x14ac:dyDescent="0.2">
      <c r="A13" s="73">
        <v>5</v>
      </c>
      <c r="B13" s="6" t="s">
        <v>21</v>
      </c>
      <c r="C13" s="22"/>
      <c r="D13" s="61">
        <v>8</v>
      </c>
      <c r="E13" s="64">
        <v>0</v>
      </c>
      <c r="F13" s="59">
        <f>D13*E13</f>
        <v>0</v>
      </c>
    </row>
    <row r="14" spans="1:12" s="36" customFormat="1" ht="120" x14ac:dyDescent="0.2">
      <c r="A14" s="73"/>
      <c r="B14" s="40" t="s">
        <v>46</v>
      </c>
      <c r="C14" s="49" t="s">
        <v>9</v>
      </c>
      <c r="D14" s="61"/>
      <c r="E14" s="64"/>
      <c r="F14" s="60"/>
    </row>
    <row r="15" spans="1:12" s="36" customFormat="1" ht="20" customHeight="1" x14ac:dyDescent="0.2">
      <c r="A15" s="73">
        <v>6</v>
      </c>
      <c r="B15" s="6" t="s">
        <v>29</v>
      </c>
      <c r="C15" s="47"/>
      <c r="D15" s="62">
        <v>2</v>
      </c>
      <c r="E15" s="64">
        <v>0</v>
      </c>
      <c r="F15" s="59">
        <f>D15*E15</f>
        <v>0</v>
      </c>
    </row>
    <row r="16" spans="1:12" s="36" customFormat="1" ht="44" customHeight="1" x14ac:dyDescent="0.2">
      <c r="A16" s="73"/>
      <c r="B16" s="44" t="s">
        <v>47</v>
      </c>
      <c r="C16" s="20" t="s">
        <v>9</v>
      </c>
      <c r="D16" s="67"/>
      <c r="E16" s="64"/>
      <c r="F16" s="60"/>
    </row>
    <row r="17" spans="1:6" s="36" customFormat="1" ht="20" customHeight="1" x14ac:dyDescent="0.2">
      <c r="A17" s="73">
        <v>7</v>
      </c>
      <c r="B17" s="26" t="s">
        <v>7</v>
      </c>
      <c r="C17" s="22"/>
      <c r="D17" s="65">
        <v>1</v>
      </c>
      <c r="E17" s="64">
        <v>0</v>
      </c>
      <c r="F17" s="59">
        <f>D17*E17</f>
        <v>0</v>
      </c>
    </row>
    <row r="18" spans="1:6" s="36" customFormat="1" ht="90" x14ac:dyDescent="0.2">
      <c r="A18" s="73"/>
      <c r="B18" s="44" t="s">
        <v>48</v>
      </c>
      <c r="C18" s="20" t="s">
        <v>9</v>
      </c>
      <c r="D18" s="71"/>
      <c r="E18" s="64"/>
      <c r="F18" s="60"/>
    </row>
    <row r="19" spans="1:6" s="36" customFormat="1" ht="20" customHeight="1" x14ac:dyDescent="0.2">
      <c r="A19" s="73">
        <v>8</v>
      </c>
      <c r="B19" s="6" t="s">
        <v>0</v>
      </c>
      <c r="C19" s="22"/>
      <c r="D19" s="65">
        <v>2</v>
      </c>
      <c r="E19" s="64">
        <v>0</v>
      </c>
      <c r="F19" s="59">
        <f>D19*E19</f>
        <v>0</v>
      </c>
    </row>
    <row r="20" spans="1:6" s="36" customFormat="1" ht="48" customHeight="1" x14ac:dyDescent="0.2">
      <c r="A20" s="73"/>
      <c r="B20" s="44" t="s">
        <v>34</v>
      </c>
      <c r="C20" s="20" t="s">
        <v>9</v>
      </c>
      <c r="D20" s="66"/>
      <c r="E20" s="64"/>
      <c r="F20" s="60"/>
    </row>
    <row r="21" spans="1:6" s="36" customFormat="1" ht="20" customHeight="1" x14ac:dyDescent="0.2">
      <c r="A21" s="73">
        <v>9</v>
      </c>
      <c r="B21" s="6" t="s">
        <v>1</v>
      </c>
      <c r="C21" s="22"/>
      <c r="D21" s="62">
        <v>1</v>
      </c>
      <c r="E21" s="64">
        <v>0</v>
      </c>
      <c r="F21" s="59">
        <f>D21*E21</f>
        <v>0</v>
      </c>
    </row>
    <row r="22" spans="1:6" s="36" customFormat="1" ht="90" x14ac:dyDescent="0.2">
      <c r="A22" s="73"/>
      <c r="B22" s="48" t="s">
        <v>49</v>
      </c>
      <c r="C22" s="20" t="s">
        <v>9</v>
      </c>
      <c r="D22" s="63"/>
      <c r="E22" s="64"/>
      <c r="F22" s="60"/>
    </row>
    <row r="23" spans="1:6" s="36" customFormat="1" ht="20" customHeight="1" x14ac:dyDescent="0.2">
      <c r="A23" s="73">
        <v>10</v>
      </c>
      <c r="B23" s="26" t="s">
        <v>32</v>
      </c>
      <c r="C23" s="22"/>
      <c r="D23" s="65">
        <v>1</v>
      </c>
      <c r="E23" s="64">
        <v>0</v>
      </c>
      <c r="F23" s="59">
        <f>D23*E23</f>
        <v>0</v>
      </c>
    </row>
    <row r="24" spans="1:6" s="36" customFormat="1" ht="120" x14ac:dyDescent="0.2">
      <c r="A24" s="73"/>
      <c r="B24" s="44" t="s">
        <v>35</v>
      </c>
      <c r="C24" s="20" t="s">
        <v>11</v>
      </c>
      <c r="D24" s="66"/>
      <c r="E24" s="64"/>
      <c r="F24" s="60"/>
    </row>
    <row r="25" spans="1:6" s="36" customFormat="1" ht="20" customHeight="1" x14ac:dyDescent="0.2">
      <c r="A25" s="73">
        <v>11</v>
      </c>
      <c r="B25" s="6" t="s">
        <v>25</v>
      </c>
      <c r="C25" s="22"/>
      <c r="D25" s="62">
        <v>1</v>
      </c>
      <c r="E25" s="64">
        <v>0</v>
      </c>
      <c r="F25" s="59">
        <f>D25*E25</f>
        <v>0</v>
      </c>
    </row>
    <row r="26" spans="1:6" s="36" customFormat="1" ht="42" customHeight="1" x14ac:dyDescent="0.2">
      <c r="A26" s="73"/>
      <c r="B26" s="44" t="s">
        <v>19</v>
      </c>
      <c r="C26" s="20" t="s">
        <v>11</v>
      </c>
      <c r="D26" s="63"/>
      <c r="E26" s="64"/>
      <c r="F26" s="60"/>
    </row>
    <row r="27" spans="1:6" ht="20" customHeight="1" x14ac:dyDescent="0.2">
      <c r="B27" s="15" t="s">
        <v>6</v>
      </c>
      <c r="C27" s="53"/>
      <c r="D27" s="52">
        <f>F25+F23+F21+F19+F17+F15+F13+F11+F9+F7+F5</f>
        <v>0</v>
      </c>
      <c r="E27" s="52"/>
      <c r="F27" s="52"/>
    </row>
    <row r="28" spans="1:6" ht="20" customHeight="1" x14ac:dyDescent="0.2">
      <c r="B28" s="15" t="s">
        <v>14</v>
      </c>
      <c r="C28" s="54"/>
      <c r="D28" s="56">
        <f>D27*0.21</f>
        <v>0</v>
      </c>
      <c r="E28" s="57"/>
      <c r="F28" s="58"/>
    </row>
    <row r="29" spans="1:6" ht="20" customHeight="1" x14ac:dyDescent="0.2">
      <c r="B29" s="15" t="s">
        <v>13</v>
      </c>
      <c r="C29" s="55"/>
      <c r="D29" s="52">
        <f>D27+D28</f>
        <v>0</v>
      </c>
      <c r="E29" s="52"/>
      <c r="F29" s="52"/>
    </row>
    <row r="31" spans="1:6" x14ac:dyDescent="0.2">
      <c r="B31" s="68"/>
      <c r="C31" s="68"/>
      <c r="D31" s="68"/>
      <c r="E31" s="68"/>
    </row>
  </sheetData>
  <sheetProtection algorithmName="SHA-512" hashValue="lxdilgV2VJ7La0MM1gDIRJAiMvkxq/hA5SUUh/uBeEJ3P6qDRpR0dq97BG3/vaaybqaiJV1InHyF2i2VzeI4Gw==" saltValue="kClNZXEgUP+Jr8nKKgdplQ==" spinCount="100000" sheet="1" objects="1" scenarios="1"/>
  <mergeCells count="51">
    <mergeCell ref="E25:E26"/>
    <mergeCell ref="E21:E22"/>
    <mergeCell ref="A5:A6"/>
    <mergeCell ref="A7:A8"/>
    <mergeCell ref="A9:A10"/>
    <mergeCell ref="A11:A12"/>
    <mergeCell ref="A13:A14"/>
    <mergeCell ref="A25:A26"/>
    <mergeCell ref="A15:A16"/>
    <mergeCell ref="A17:A18"/>
    <mergeCell ref="A19:A20"/>
    <mergeCell ref="A21:A22"/>
    <mergeCell ref="A23:A24"/>
    <mergeCell ref="C7:C8"/>
    <mergeCell ref="F5:F6"/>
    <mergeCell ref="D7:D8"/>
    <mergeCell ref="F7:F8"/>
    <mergeCell ref="E5:E6"/>
    <mergeCell ref="E7:E8"/>
    <mergeCell ref="B31:E31"/>
    <mergeCell ref="F25:F26"/>
    <mergeCell ref="F23:F24"/>
    <mergeCell ref="B2:F2"/>
    <mergeCell ref="D17:D18"/>
    <mergeCell ref="F17:F18"/>
    <mergeCell ref="D19:D20"/>
    <mergeCell ref="F19:F20"/>
    <mergeCell ref="E17:E18"/>
    <mergeCell ref="E19:E20"/>
    <mergeCell ref="D5:D6"/>
    <mergeCell ref="D21:D22"/>
    <mergeCell ref="F21:F22"/>
    <mergeCell ref="D13:D14"/>
    <mergeCell ref="F13:F14"/>
    <mergeCell ref="F15:F16"/>
    <mergeCell ref="D27:F27"/>
    <mergeCell ref="D29:F29"/>
    <mergeCell ref="C27:C29"/>
    <mergeCell ref="D28:F28"/>
    <mergeCell ref="F9:F10"/>
    <mergeCell ref="D11:D12"/>
    <mergeCell ref="F11:F12"/>
    <mergeCell ref="D25:D26"/>
    <mergeCell ref="E9:E10"/>
    <mergeCell ref="E11:E12"/>
    <mergeCell ref="D23:D24"/>
    <mergeCell ref="E13:E14"/>
    <mergeCell ref="E15:E16"/>
    <mergeCell ref="D9:D10"/>
    <mergeCell ref="D15:D16"/>
    <mergeCell ref="E23:E24"/>
  </mergeCells>
  <printOptions horizontalCentered="1"/>
  <pageMargins left="0" right="0" top="0.19685039370078741" bottom="0.19685039370078741" header="0.31496062992125984" footer="0.31496062992125984"/>
  <pageSetup paperSize="9" scale="90" fitToHeight="0" orientation="landscape" r:id="rId1"/>
  <rowBreaks count="2" manualBreakCount="2">
    <brk id="10" max="5" man="1"/>
    <brk id="20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view="pageBreakPreview" zoomScaleNormal="106" workbookViewId="0">
      <selection activeCell="M6" sqref="M6"/>
    </sheetView>
  </sheetViews>
  <sheetFormatPr baseColWidth="10" defaultColWidth="9.1640625" defaultRowHeight="15" x14ac:dyDescent="0.2"/>
  <cols>
    <col min="1" max="1" width="9.1640625" style="24"/>
    <col min="2" max="2" width="90.33203125" style="1" customWidth="1"/>
    <col min="3" max="3" width="9" style="16" customWidth="1"/>
    <col min="4" max="4" width="8.1640625" style="16" customWidth="1"/>
    <col min="5" max="6" width="13" style="16" customWidth="1"/>
    <col min="7" max="16384" width="9.1640625" style="3"/>
  </cols>
  <sheetData>
    <row r="1" spans="1:7" ht="16" thickBot="1" x14ac:dyDescent="0.25"/>
    <row r="2" spans="1:7" ht="36" customHeight="1" thickBot="1" x14ac:dyDescent="0.25">
      <c r="B2" s="81" t="s">
        <v>3</v>
      </c>
      <c r="C2" s="82"/>
      <c r="D2" s="83"/>
      <c r="E2" s="83"/>
      <c r="F2" s="83"/>
    </row>
    <row r="3" spans="1:7" x14ac:dyDescent="0.2">
      <c r="B3" s="2"/>
      <c r="C3" s="10"/>
    </row>
    <row r="4" spans="1:7" ht="32" x14ac:dyDescent="0.2">
      <c r="A4" s="8" t="s">
        <v>28</v>
      </c>
      <c r="B4" s="4" t="s">
        <v>15</v>
      </c>
      <c r="C4" s="11" t="s">
        <v>8</v>
      </c>
      <c r="D4" s="8" t="s">
        <v>10</v>
      </c>
      <c r="E4" s="8" t="s">
        <v>4</v>
      </c>
      <c r="F4" s="8" t="s">
        <v>5</v>
      </c>
    </row>
    <row r="5" spans="1:7" s="36" customFormat="1" ht="14.5" customHeight="1" x14ac:dyDescent="0.2">
      <c r="A5" s="73">
        <v>1</v>
      </c>
      <c r="B5" s="5" t="s">
        <v>16</v>
      </c>
      <c r="C5" s="12"/>
      <c r="D5" s="62">
        <v>1</v>
      </c>
      <c r="E5" s="64">
        <v>0</v>
      </c>
      <c r="F5" s="77">
        <f>E5*D5</f>
        <v>0</v>
      </c>
    </row>
    <row r="6" spans="1:7" s="36" customFormat="1" ht="120" x14ac:dyDescent="0.2">
      <c r="A6" s="73"/>
      <c r="B6" s="37" t="s">
        <v>41</v>
      </c>
      <c r="C6" s="18" t="s">
        <v>9</v>
      </c>
      <c r="D6" s="63"/>
      <c r="E6" s="64"/>
      <c r="F6" s="77"/>
    </row>
    <row r="7" spans="1:7" s="36" customFormat="1" ht="14.5" customHeight="1" x14ac:dyDescent="0.2">
      <c r="A7" s="73">
        <v>2</v>
      </c>
      <c r="B7" s="6" t="s">
        <v>17</v>
      </c>
      <c r="C7" s="38"/>
      <c r="D7" s="62">
        <v>1</v>
      </c>
      <c r="E7" s="64">
        <v>0</v>
      </c>
      <c r="F7" s="77">
        <f>E7*D7</f>
        <v>0</v>
      </c>
    </row>
    <row r="8" spans="1:7" s="36" customFormat="1" ht="60" customHeight="1" x14ac:dyDescent="0.2">
      <c r="A8" s="73"/>
      <c r="B8" s="39" t="s">
        <v>26</v>
      </c>
      <c r="C8" s="19" t="s">
        <v>9</v>
      </c>
      <c r="D8" s="63"/>
      <c r="E8" s="64"/>
      <c r="F8" s="77"/>
    </row>
    <row r="9" spans="1:7" s="36" customFormat="1" ht="14.5" customHeight="1" x14ac:dyDescent="0.2">
      <c r="A9" s="73">
        <v>3</v>
      </c>
      <c r="B9" s="6" t="s">
        <v>20</v>
      </c>
      <c r="C9" s="13"/>
      <c r="D9" s="62">
        <v>1</v>
      </c>
      <c r="E9" s="64">
        <v>0</v>
      </c>
      <c r="F9" s="77">
        <f t="shared" ref="F9" si="0">E9*D9</f>
        <v>0</v>
      </c>
    </row>
    <row r="10" spans="1:7" s="36" customFormat="1" ht="91" customHeight="1" x14ac:dyDescent="0.2">
      <c r="A10" s="73"/>
      <c r="B10" s="39" t="s">
        <v>51</v>
      </c>
      <c r="C10" s="19" t="s">
        <v>9</v>
      </c>
      <c r="D10" s="63"/>
      <c r="E10" s="64"/>
      <c r="F10" s="77"/>
    </row>
    <row r="11" spans="1:7" s="36" customFormat="1" ht="14.5" customHeight="1" x14ac:dyDescent="0.2">
      <c r="A11" s="73">
        <v>4</v>
      </c>
      <c r="B11" s="6" t="s">
        <v>21</v>
      </c>
      <c r="C11" s="13"/>
      <c r="D11" s="62">
        <v>6</v>
      </c>
      <c r="E11" s="64">
        <v>0</v>
      </c>
      <c r="F11" s="77">
        <f t="shared" ref="F11" si="1">E11*D11</f>
        <v>0</v>
      </c>
    </row>
    <row r="12" spans="1:7" s="36" customFormat="1" ht="163" customHeight="1" x14ac:dyDescent="0.2">
      <c r="A12" s="73"/>
      <c r="B12" s="40" t="s">
        <v>42</v>
      </c>
      <c r="C12" s="19" t="s">
        <v>9</v>
      </c>
      <c r="D12" s="63"/>
      <c r="E12" s="64"/>
      <c r="F12" s="77"/>
    </row>
    <row r="13" spans="1:7" s="36" customFormat="1" ht="14.5" customHeight="1" x14ac:dyDescent="0.2">
      <c r="A13" s="73">
        <v>5</v>
      </c>
      <c r="B13" s="6" t="s">
        <v>22</v>
      </c>
      <c r="C13" s="13"/>
      <c r="D13" s="62">
        <v>4</v>
      </c>
      <c r="E13" s="64">
        <v>0</v>
      </c>
      <c r="F13" s="77">
        <f>E13*D13</f>
        <v>0</v>
      </c>
    </row>
    <row r="14" spans="1:7" s="36" customFormat="1" ht="150" x14ac:dyDescent="0.2">
      <c r="A14" s="73"/>
      <c r="B14" s="40" t="s">
        <v>43</v>
      </c>
      <c r="C14" s="30" t="s">
        <v>9</v>
      </c>
      <c r="D14" s="63"/>
      <c r="E14" s="64"/>
      <c r="F14" s="77"/>
    </row>
    <row r="15" spans="1:7" s="36" customFormat="1" ht="28.75" customHeight="1" x14ac:dyDescent="0.2">
      <c r="A15" s="73">
        <v>6</v>
      </c>
      <c r="B15" s="26" t="s">
        <v>18</v>
      </c>
      <c r="C15" s="41"/>
      <c r="D15" s="74">
        <v>24</v>
      </c>
      <c r="E15" s="64">
        <v>0</v>
      </c>
      <c r="F15" s="77">
        <f>E15*D15</f>
        <v>0</v>
      </c>
    </row>
    <row r="16" spans="1:7" s="36" customFormat="1" ht="103.75" customHeight="1" x14ac:dyDescent="0.15">
      <c r="A16" s="73"/>
      <c r="B16" s="42" t="s">
        <v>36</v>
      </c>
      <c r="C16" s="19" t="s">
        <v>9</v>
      </c>
      <c r="D16" s="75"/>
      <c r="E16" s="64"/>
      <c r="F16" s="77"/>
      <c r="G16" s="43"/>
    </row>
    <row r="17" spans="1:6" s="36" customFormat="1" ht="14.5" customHeight="1" x14ac:dyDescent="0.2">
      <c r="A17" s="73">
        <v>7</v>
      </c>
      <c r="B17" s="6" t="s">
        <v>0</v>
      </c>
      <c r="C17" s="13"/>
      <c r="D17" s="76">
        <v>1</v>
      </c>
      <c r="E17" s="64">
        <v>0</v>
      </c>
      <c r="F17" s="77">
        <f t="shared" ref="F17" si="2">E17*D17</f>
        <v>0</v>
      </c>
    </row>
    <row r="18" spans="1:6" s="36" customFormat="1" ht="90" x14ac:dyDescent="0.2">
      <c r="A18" s="73"/>
      <c r="B18" s="44" t="s">
        <v>44</v>
      </c>
      <c r="C18" s="19" t="s">
        <v>9</v>
      </c>
      <c r="D18" s="76"/>
      <c r="E18" s="64"/>
      <c r="F18" s="77"/>
    </row>
    <row r="19" spans="1:6" s="36" customFormat="1" ht="15.5" customHeight="1" x14ac:dyDescent="0.2">
      <c r="A19" s="73">
        <v>8</v>
      </c>
      <c r="B19" s="6" t="s">
        <v>0</v>
      </c>
      <c r="C19" s="13"/>
      <c r="D19" s="74">
        <v>1</v>
      </c>
      <c r="E19" s="64">
        <v>0</v>
      </c>
      <c r="F19" s="77">
        <f t="shared" ref="F19" si="3">E19*D19</f>
        <v>0</v>
      </c>
    </row>
    <row r="20" spans="1:6" s="36" customFormat="1" ht="60" x14ac:dyDescent="0.2">
      <c r="A20" s="73"/>
      <c r="B20" s="39" t="s">
        <v>37</v>
      </c>
      <c r="C20" s="19" t="s">
        <v>9</v>
      </c>
      <c r="D20" s="75"/>
      <c r="E20" s="64"/>
      <c r="F20" s="77"/>
    </row>
    <row r="21" spans="1:6" s="36" customFormat="1" ht="14.5" customHeight="1" x14ac:dyDescent="0.2">
      <c r="A21" s="73">
        <v>9</v>
      </c>
      <c r="B21" s="6" t="s">
        <v>12</v>
      </c>
      <c r="C21" s="13"/>
      <c r="D21" s="65">
        <v>1</v>
      </c>
      <c r="E21" s="64">
        <v>0</v>
      </c>
      <c r="F21" s="77">
        <f t="shared" ref="F21" si="4">E21*D21</f>
        <v>0</v>
      </c>
    </row>
    <row r="22" spans="1:6" s="36" customFormat="1" ht="46.75" customHeight="1" x14ac:dyDescent="0.2">
      <c r="A22" s="73"/>
      <c r="B22" s="44" t="s">
        <v>19</v>
      </c>
      <c r="C22" s="20" t="s">
        <v>11</v>
      </c>
      <c r="D22" s="66"/>
      <c r="E22" s="64"/>
      <c r="F22" s="77"/>
    </row>
    <row r="23" spans="1:6" ht="17.5" customHeight="1" x14ac:dyDescent="0.2">
      <c r="B23" s="15" t="s">
        <v>6</v>
      </c>
      <c r="C23" s="53"/>
      <c r="D23" s="78">
        <f>F21+F19+F17+F15+F13+F11+F9+F7+F5</f>
        <v>0</v>
      </c>
      <c r="E23" s="79"/>
      <c r="F23" s="80"/>
    </row>
    <row r="24" spans="1:6" ht="17.5" customHeight="1" x14ac:dyDescent="0.2">
      <c r="B24" s="15" t="s">
        <v>14</v>
      </c>
      <c r="C24" s="54"/>
      <c r="D24" s="78">
        <f>D23*0.21</f>
        <v>0</v>
      </c>
      <c r="E24" s="79"/>
      <c r="F24" s="80"/>
    </row>
    <row r="25" spans="1:6" ht="18.5" customHeight="1" x14ac:dyDescent="0.2">
      <c r="B25" s="15" t="s">
        <v>13</v>
      </c>
      <c r="C25" s="55"/>
      <c r="D25" s="78">
        <f>D23+D24</f>
        <v>0</v>
      </c>
      <c r="E25" s="79"/>
      <c r="F25" s="80"/>
    </row>
    <row r="26" spans="1:6" ht="16" x14ac:dyDescent="0.2">
      <c r="B26" s="7"/>
      <c r="C26" s="14"/>
      <c r="D26" s="17"/>
      <c r="E26" s="17"/>
      <c r="F26" s="17"/>
    </row>
    <row r="27" spans="1:6" ht="16" x14ac:dyDescent="0.2">
      <c r="B27" s="7"/>
      <c r="C27" s="14"/>
      <c r="D27" s="9"/>
      <c r="E27" s="9"/>
      <c r="F27" s="9"/>
    </row>
  </sheetData>
  <sheetProtection algorithmName="SHA-512" hashValue="vbDaQ8wC4r5vRxujPVggUwbHGZ5YFRQJtaTvWeW4lRiz9AWrvkfUdh4bsuY2O2SwhtIeTXPqKZu1kH9OdhlzTg==" saltValue="pNNykzuio1tA5uuoaVZ5Vg==" spinCount="100000" sheet="1" objects="1" scenarios="1"/>
  <mergeCells count="41">
    <mergeCell ref="A15:A16"/>
    <mergeCell ref="A17:A18"/>
    <mergeCell ref="A19:A20"/>
    <mergeCell ref="A21:A22"/>
    <mergeCell ref="F21:F22"/>
    <mergeCell ref="D21:D22"/>
    <mergeCell ref="E21:E22"/>
    <mergeCell ref="E19:E20"/>
    <mergeCell ref="D19:D20"/>
    <mergeCell ref="A5:A6"/>
    <mergeCell ref="A7:A8"/>
    <mergeCell ref="A9:A10"/>
    <mergeCell ref="A11:A12"/>
    <mergeCell ref="A13:A14"/>
    <mergeCell ref="B2:F2"/>
    <mergeCell ref="F15:F16"/>
    <mergeCell ref="E13:E14"/>
    <mergeCell ref="F13:F14"/>
    <mergeCell ref="D15:D16"/>
    <mergeCell ref="E15:E16"/>
    <mergeCell ref="F11:F12"/>
    <mergeCell ref="D9:D10"/>
    <mergeCell ref="E9:E10"/>
    <mergeCell ref="D7:D8"/>
    <mergeCell ref="E7:E8"/>
    <mergeCell ref="F7:F8"/>
    <mergeCell ref="F5:F6"/>
    <mergeCell ref="D11:D12"/>
    <mergeCell ref="E11:E12"/>
    <mergeCell ref="F9:F10"/>
    <mergeCell ref="D23:F23"/>
    <mergeCell ref="D25:F25"/>
    <mergeCell ref="F19:F20"/>
    <mergeCell ref="C23:C25"/>
    <mergeCell ref="D24:F24"/>
    <mergeCell ref="D5:D6"/>
    <mergeCell ref="E5:E6"/>
    <mergeCell ref="D17:D18"/>
    <mergeCell ref="E17:E18"/>
    <mergeCell ref="F17:F18"/>
    <mergeCell ref="D13:D14"/>
  </mergeCells>
  <printOptions horizontalCentered="1"/>
  <pageMargins left="0" right="0" top="0.59055118110236227" bottom="0.59055118110236227" header="0.31496062992125984" footer="0.31496062992125984"/>
  <pageSetup paperSize="9" scale="96" orientation="landscape" r:id="rId1"/>
  <rowBreaks count="2" manualBreakCount="2">
    <brk id="10" max="5" man="1"/>
    <brk id="1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MMR_ucebna</vt:lpstr>
      <vt:lpstr>PC_ucebna</vt:lpstr>
      <vt:lpstr>MMR_ucebna!Oblast_tisku</vt:lpstr>
      <vt:lpstr>PC_ucebna!Oblast_tisku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Ludvík Šanda</dc:creator>
  <cp:lastModifiedBy>jiri kovacik</cp:lastModifiedBy>
  <cp:lastPrinted>2021-05-26T07:02:37Z</cp:lastPrinted>
  <dcterms:created xsi:type="dcterms:W3CDTF">2016-11-23T23:26:19Z</dcterms:created>
  <dcterms:modified xsi:type="dcterms:W3CDTF">2021-07-12T19:36:14Z</dcterms:modified>
</cp:coreProperties>
</file>