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ea69c491f39ee2/Rozpocty/VSB Ostrava/"/>
    </mc:Choice>
  </mc:AlternateContent>
  <xr:revisionPtr revIDLastSave="0" documentId="8_{429C8C38-4534-4A97-8AFB-E78BCA399E5A}" xr6:coauthVersionLast="44" xr6:coauthVersionMax="44" xr10:uidLastSave="{00000000-0000-0000-0000-000000000000}"/>
  <bookViews>
    <workbookView xWindow="730" yWindow="330" windowWidth="17750" windowHeight="203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Pol'!$A$1:$X$281</definedName>
    <definedName name="_xlnm.Print_Area" localSheetId="4">'1 2 Pol'!$A$1:$X$163</definedName>
    <definedName name="_xlnm.Print_Area" localSheetId="5">'1 3 Pol'!$A$1:$X$21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G43" i="1"/>
  <c r="F43" i="1"/>
  <c r="G42" i="1"/>
  <c r="F42" i="1"/>
  <c r="G41" i="1"/>
  <c r="F41" i="1"/>
  <c r="G40" i="1"/>
  <c r="F40" i="1"/>
  <c r="G39" i="1"/>
  <c r="F39" i="1"/>
  <c r="G11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AE11" i="14"/>
  <c r="AF11" i="14"/>
  <c r="G153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V17" i="13"/>
  <c r="G18" i="13"/>
  <c r="M18" i="13" s="1"/>
  <c r="M17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O17" i="13" s="1"/>
  <c r="Q21" i="13"/>
  <c r="V21" i="13"/>
  <c r="G22" i="13"/>
  <c r="I22" i="13"/>
  <c r="I17" i="13" s="1"/>
  <c r="K22" i="13"/>
  <c r="K17" i="13" s="1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31" i="13"/>
  <c r="I31" i="13"/>
  <c r="K31" i="13"/>
  <c r="M31" i="13"/>
  <c r="O31" i="13"/>
  <c r="Q31" i="13"/>
  <c r="Q17" i="13" s="1"/>
  <c r="V31" i="13"/>
  <c r="G33" i="13"/>
  <c r="M33" i="13" s="1"/>
  <c r="I33" i="13"/>
  <c r="K33" i="13"/>
  <c r="O33" i="13"/>
  <c r="Q33" i="13"/>
  <c r="V33" i="13"/>
  <c r="G35" i="13"/>
  <c r="M35" i="13" s="1"/>
  <c r="I35" i="13"/>
  <c r="I34" i="13" s="1"/>
  <c r="K35" i="13"/>
  <c r="K34" i="13" s="1"/>
  <c r="O35" i="13"/>
  <c r="O34" i="13" s="1"/>
  <c r="Q35" i="13"/>
  <c r="Q34" i="13" s="1"/>
  <c r="V35" i="13"/>
  <c r="V34" i="13" s="1"/>
  <c r="G37" i="13"/>
  <c r="I37" i="13"/>
  <c r="K37" i="13"/>
  <c r="M37" i="13"/>
  <c r="O37" i="13"/>
  <c r="Q37" i="13"/>
  <c r="V37" i="13"/>
  <c r="G39" i="13"/>
  <c r="G34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V45" i="13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K79" i="13"/>
  <c r="M79" i="13"/>
  <c r="O79" i="13"/>
  <c r="Q79" i="13"/>
  <c r="V79" i="13"/>
  <c r="G81" i="13"/>
  <c r="I81" i="13"/>
  <c r="K81" i="13"/>
  <c r="M81" i="13"/>
  <c r="O81" i="13"/>
  <c r="Q81" i="13"/>
  <c r="V81" i="13"/>
  <c r="G83" i="13"/>
  <c r="M83" i="13" s="1"/>
  <c r="I83" i="13"/>
  <c r="K83" i="13"/>
  <c r="O83" i="13"/>
  <c r="Q83" i="13"/>
  <c r="V83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2" i="13"/>
  <c r="G91" i="13" s="1"/>
  <c r="I92" i="13"/>
  <c r="K92" i="13"/>
  <c r="K91" i="13" s="1"/>
  <c r="O92" i="13"/>
  <c r="O91" i="13" s="1"/>
  <c r="Q92" i="13"/>
  <c r="Q91" i="13" s="1"/>
  <c r="V92" i="13"/>
  <c r="V91" i="13" s="1"/>
  <c r="G96" i="13"/>
  <c r="I96" i="13"/>
  <c r="I91" i="13" s="1"/>
  <c r="K96" i="13"/>
  <c r="M96" i="13"/>
  <c r="O96" i="13"/>
  <c r="Q96" i="13"/>
  <c r="V96" i="13"/>
  <c r="G100" i="13"/>
  <c r="I100" i="13"/>
  <c r="K100" i="13"/>
  <c r="M100" i="13"/>
  <c r="O100" i="13"/>
  <c r="Q100" i="13"/>
  <c r="V100" i="13"/>
  <c r="G102" i="13"/>
  <c r="I102" i="13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7" i="13"/>
  <c r="I107" i="13"/>
  <c r="I106" i="13" s="1"/>
  <c r="K107" i="13"/>
  <c r="K106" i="13" s="1"/>
  <c r="M107" i="13"/>
  <c r="O107" i="13"/>
  <c r="O106" i="13" s="1"/>
  <c r="Q107" i="13"/>
  <c r="Q106" i="13" s="1"/>
  <c r="V107" i="13"/>
  <c r="V106" i="13" s="1"/>
  <c r="G108" i="13"/>
  <c r="G106" i="13" s="1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5" i="13"/>
  <c r="I115" i="13"/>
  <c r="K115" i="13"/>
  <c r="M115" i="13"/>
  <c r="O115" i="13"/>
  <c r="Q115" i="13"/>
  <c r="V115" i="13"/>
  <c r="G117" i="13"/>
  <c r="M117" i="13" s="1"/>
  <c r="I117" i="13"/>
  <c r="K117" i="13"/>
  <c r="K116" i="13" s="1"/>
  <c r="O117" i="13"/>
  <c r="O116" i="13" s="1"/>
  <c r="Q117" i="13"/>
  <c r="Q116" i="13" s="1"/>
  <c r="V117" i="13"/>
  <c r="V116" i="13" s="1"/>
  <c r="G120" i="13"/>
  <c r="G116" i="13" s="1"/>
  <c r="I120" i="13"/>
  <c r="I116" i="13" s="1"/>
  <c r="K120" i="13"/>
  <c r="O120" i="13"/>
  <c r="Q120" i="13"/>
  <c r="V120" i="13"/>
  <c r="G127" i="13"/>
  <c r="G126" i="13" s="1"/>
  <c r="I127" i="13"/>
  <c r="I126" i="13" s="1"/>
  <c r="K127" i="13"/>
  <c r="K126" i="13" s="1"/>
  <c r="M127" i="13"/>
  <c r="O127" i="13"/>
  <c r="O126" i="13" s="1"/>
  <c r="Q127" i="13"/>
  <c r="Q126" i="13" s="1"/>
  <c r="V127" i="13"/>
  <c r="V126" i="13" s="1"/>
  <c r="G129" i="13"/>
  <c r="I129" i="13"/>
  <c r="K129" i="13"/>
  <c r="M129" i="13"/>
  <c r="O129" i="13"/>
  <c r="Q129" i="13"/>
  <c r="V129" i="13"/>
  <c r="G130" i="13"/>
  <c r="I130" i="13"/>
  <c r="K130" i="13"/>
  <c r="M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G134" i="13"/>
  <c r="I134" i="13"/>
  <c r="K134" i="13"/>
  <c r="M134" i="13"/>
  <c r="M133" i="13" s="1"/>
  <c r="O134" i="13"/>
  <c r="O133" i="13" s="1"/>
  <c r="Q134" i="13"/>
  <c r="Q133" i="13" s="1"/>
  <c r="V134" i="13"/>
  <c r="V133" i="13" s="1"/>
  <c r="G136" i="13"/>
  <c r="I136" i="13"/>
  <c r="O136" i="13"/>
  <c r="Q136" i="13"/>
  <c r="G137" i="13"/>
  <c r="I137" i="13"/>
  <c r="K137" i="13"/>
  <c r="M137" i="13"/>
  <c r="O137" i="13"/>
  <c r="Q137" i="13"/>
  <c r="V137" i="13"/>
  <c r="V136" i="13" s="1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K136" i="13" s="1"/>
  <c r="M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V143" i="13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I149" i="13"/>
  <c r="K149" i="13"/>
  <c r="M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K151" i="13"/>
  <c r="M151" i="13"/>
  <c r="O151" i="13"/>
  <c r="Q151" i="13"/>
  <c r="V151" i="13"/>
  <c r="AE153" i="13"/>
  <c r="G271" i="12"/>
  <c r="BA179" i="12"/>
  <c r="BA170" i="12"/>
  <c r="BA78" i="12"/>
  <c r="BA64" i="12"/>
  <c r="BA53" i="12"/>
  <c r="BA26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G27" i="12"/>
  <c r="M27" i="12" s="1"/>
  <c r="M25" i="12" s="1"/>
  <c r="I27" i="12"/>
  <c r="K27" i="12"/>
  <c r="O27" i="12"/>
  <c r="O25" i="12" s="1"/>
  <c r="Q27" i="12"/>
  <c r="Q25" i="12" s="1"/>
  <c r="V27" i="12"/>
  <c r="V25" i="12" s="1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K25" i="12" s="1"/>
  <c r="M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9" i="12"/>
  <c r="G38" i="12" s="1"/>
  <c r="I39" i="12"/>
  <c r="I38" i="12" s="1"/>
  <c r="K39" i="12"/>
  <c r="K38" i="12" s="1"/>
  <c r="O39" i="12"/>
  <c r="Q39" i="12"/>
  <c r="V39" i="12"/>
  <c r="G67" i="12"/>
  <c r="I67" i="12"/>
  <c r="K67" i="12"/>
  <c r="M67" i="12"/>
  <c r="O67" i="12"/>
  <c r="Q67" i="12"/>
  <c r="V67" i="12"/>
  <c r="G77" i="12"/>
  <c r="I77" i="12"/>
  <c r="K77" i="12"/>
  <c r="M77" i="12"/>
  <c r="O77" i="12"/>
  <c r="Q77" i="12"/>
  <c r="V77" i="12"/>
  <c r="G94" i="12"/>
  <c r="I94" i="12"/>
  <c r="K94" i="12"/>
  <c r="M94" i="12"/>
  <c r="O94" i="12"/>
  <c r="O38" i="12" s="1"/>
  <c r="Q94" i="12"/>
  <c r="V94" i="12"/>
  <c r="G111" i="12"/>
  <c r="M111" i="12" s="1"/>
  <c r="I111" i="12"/>
  <c r="K111" i="12"/>
  <c r="O111" i="12"/>
  <c r="Q111" i="12"/>
  <c r="Q38" i="12" s="1"/>
  <c r="V111" i="12"/>
  <c r="V38" i="12" s="1"/>
  <c r="G113" i="12"/>
  <c r="M113" i="12" s="1"/>
  <c r="I113" i="12"/>
  <c r="I112" i="12" s="1"/>
  <c r="K113" i="12"/>
  <c r="K112" i="12" s="1"/>
  <c r="O113" i="12"/>
  <c r="O112" i="12" s="1"/>
  <c r="Q113" i="12"/>
  <c r="V113" i="12"/>
  <c r="V112" i="12" s="1"/>
  <c r="G115" i="12"/>
  <c r="M115" i="12" s="1"/>
  <c r="I115" i="12"/>
  <c r="K115" i="12"/>
  <c r="O115" i="12"/>
  <c r="Q115" i="12"/>
  <c r="V115" i="12"/>
  <c r="G117" i="12"/>
  <c r="I117" i="12"/>
  <c r="K117" i="12"/>
  <c r="M117" i="12"/>
  <c r="O117" i="12"/>
  <c r="Q117" i="12"/>
  <c r="Q112" i="12" s="1"/>
  <c r="V117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6" i="12"/>
  <c r="I166" i="12"/>
  <c r="K166" i="12"/>
  <c r="M166" i="12"/>
  <c r="O166" i="12"/>
  <c r="Q166" i="12"/>
  <c r="V166" i="12"/>
  <c r="G168" i="12"/>
  <c r="G167" i="12" s="1"/>
  <c r="I168" i="12"/>
  <c r="I167" i="12" s="1"/>
  <c r="K168" i="12"/>
  <c r="K167" i="12" s="1"/>
  <c r="M168" i="12"/>
  <c r="O168" i="12"/>
  <c r="O167" i="12" s="1"/>
  <c r="Q168" i="12"/>
  <c r="Q167" i="12" s="1"/>
  <c r="V168" i="12"/>
  <c r="V167" i="12" s="1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I175" i="12"/>
  <c r="K175" i="12"/>
  <c r="M175" i="12"/>
  <c r="O175" i="12"/>
  <c r="Q175" i="12"/>
  <c r="V175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90" i="12"/>
  <c r="M190" i="12" s="1"/>
  <c r="I190" i="12"/>
  <c r="K190" i="12"/>
  <c r="O190" i="12"/>
  <c r="Q190" i="12"/>
  <c r="V190" i="12"/>
  <c r="G194" i="12"/>
  <c r="M194" i="12" s="1"/>
  <c r="I194" i="12"/>
  <c r="K194" i="12"/>
  <c r="O194" i="12"/>
  <c r="Q194" i="12"/>
  <c r="V194" i="12"/>
  <c r="G196" i="12"/>
  <c r="I196" i="12"/>
  <c r="I195" i="12" s="1"/>
  <c r="K196" i="12"/>
  <c r="K195" i="12" s="1"/>
  <c r="M196" i="12"/>
  <c r="M195" i="12" s="1"/>
  <c r="O196" i="12"/>
  <c r="O195" i="12" s="1"/>
  <c r="Q196" i="12"/>
  <c r="Q195" i="12" s="1"/>
  <c r="V196" i="12"/>
  <c r="V195" i="12" s="1"/>
  <c r="G197" i="12"/>
  <c r="G195" i="12" s="1"/>
  <c r="I197" i="12"/>
  <c r="K197" i="12"/>
  <c r="M197" i="12"/>
  <c r="O197" i="12"/>
  <c r="Q197" i="12"/>
  <c r="V197" i="12"/>
  <c r="G199" i="12"/>
  <c r="I199" i="12"/>
  <c r="K199" i="12"/>
  <c r="M199" i="12"/>
  <c r="O199" i="12"/>
  <c r="Q199" i="12"/>
  <c r="V199" i="12"/>
  <c r="G200" i="12"/>
  <c r="G201" i="12"/>
  <c r="I201" i="12"/>
  <c r="I200" i="12" s="1"/>
  <c r="K201" i="12"/>
  <c r="K200" i="12" s="1"/>
  <c r="M201" i="12"/>
  <c r="O201" i="12"/>
  <c r="Q201" i="12"/>
  <c r="Q200" i="12" s="1"/>
  <c r="V201" i="12"/>
  <c r="V200" i="12" s="1"/>
  <c r="G204" i="12"/>
  <c r="I204" i="12"/>
  <c r="K204" i="12"/>
  <c r="M204" i="12"/>
  <c r="M200" i="12" s="1"/>
  <c r="O204" i="12"/>
  <c r="O200" i="12" s="1"/>
  <c r="Q204" i="12"/>
  <c r="V204" i="12"/>
  <c r="G207" i="12"/>
  <c r="I207" i="12"/>
  <c r="G208" i="12"/>
  <c r="I208" i="12"/>
  <c r="K208" i="12"/>
  <c r="M208" i="12"/>
  <c r="O208" i="12"/>
  <c r="O207" i="12" s="1"/>
  <c r="Q208" i="12"/>
  <c r="Q207" i="12" s="1"/>
  <c r="V208" i="12"/>
  <c r="V207" i="12" s="1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I234" i="12"/>
  <c r="K234" i="12"/>
  <c r="K207" i="12" s="1"/>
  <c r="M234" i="12"/>
  <c r="O234" i="12"/>
  <c r="Q234" i="12"/>
  <c r="V234" i="12"/>
  <c r="G235" i="12"/>
  <c r="I235" i="12"/>
  <c r="K235" i="12"/>
  <c r="M235" i="12"/>
  <c r="O235" i="12"/>
  <c r="Q235" i="12"/>
  <c r="V235" i="12"/>
  <c r="G237" i="12"/>
  <c r="I237" i="12"/>
  <c r="I236" i="12" s="1"/>
  <c r="K237" i="12"/>
  <c r="M237" i="12"/>
  <c r="M236" i="12" s="1"/>
  <c r="O237" i="12"/>
  <c r="O236" i="12" s="1"/>
  <c r="Q237" i="12"/>
  <c r="Q236" i="12" s="1"/>
  <c r="V237" i="12"/>
  <c r="V236" i="12" s="1"/>
  <c r="G239" i="12"/>
  <c r="G236" i="12" s="1"/>
  <c r="I239" i="12"/>
  <c r="K239" i="12"/>
  <c r="K236" i="12" s="1"/>
  <c r="M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I241" i="12"/>
  <c r="K241" i="12"/>
  <c r="M241" i="12"/>
  <c r="O241" i="12"/>
  <c r="Q241" i="12"/>
  <c r="V241" i="12"/>
  <c r="G242" i="12"/>
  <c r="I242" i="12"/>
  <c r="K242" i="12"/>
  <c r="M242" i="12"/>
  <c r="O242" i="12"/>
  <c r="Q242" i="12"/>
  <c r="V242" i="12"/>
  <c r="G243" i="12"/>
  <c r="V243" i="12"/>
  <c r="G244" i="12"/>
  <c r="I244" i="12"/>
  <c r="I243" i="12" s="1"/>
  <c r="K244" i="12"/>
  <c r="K243" i="12" s="1"/>
  <c r="M244" i="12"/>
  <c r="M243" i="12" s="1"/>
  <c r="O244" i="12"/>
  <c r="O243" i="12" s="1"/>
  <c r="Q244" i="12"/>
  <c r="Q243" i="12" s="1"/>
  <c r="V244" i="12"/>
  <c r="G247" i="12"/>
  <c r="G246" i="12" s="1"/>
  <c r="I247" i="12"/>
  <c r="I246" i="12" s="1"/>
  <c r="K247" i="12"/>
  <c r="K246" i="12" s="1"/>
  <c r="M247" i="12"/>
  <c r="O247" i="12"/>
  <c r="Q247" i="12"/>
  <c r="V247" i="12"/>
  <c r="G248" i="12"/>
  <c r="M248" i="12" s="1"/>
  <c r="I248" i="12"/>
  <c r="K248" i="12"/>
  <c r="O248" i="12"/>
  <c r="O246" i="12" s="1"/>
  <c r="Q248" i="12"/>
  <c r="Q246" i="12" s="1"/>
  <c r="V248" i="12"/>
  <c r="V246" i="12" s="1"/>
  <c r="G249" i="12"/>
  <c r="I249" i="12"/>
  <c r="K249" i="12"/>
  <c r="M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I251" i="12"/>
  <c r="K251" i="12"/>
  <c r="M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I253" i="12"/>
  <c r="K253" i="12"/>
  <c r="M253" i="12"/>
  <c r="O253" i="12"/>
  <c r="Q253" i="12"/>
  <c r="V253" i="12"/>
  <c r="G254" i="12"/>
  <c r="I254" i="12"/>
  <c r="K254" i="12"/>
  <c r="M254" i="12"/>
  <c r="O254" i="12"/>
  <c r="Q254" i="12"/>
  <c r="V254" i="12"/>
  <c r="G255" i="12"/>
  <c r="I255" i="12"/>
  <c r="K255" i="12"/>
  <c r="M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Q258" i="12"/>
  <c r="V258" i="12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I262" i="12"/>
  <c r="K262" i="12"/>
  <c r="M262" i="12"/>
  <c r="O262" i="12"/>
  <c r="Q262" i="12"/>
  <c r="V262" i="12"/>
  <c r="G263" i="12"/>
  <c r="I263" i="12"/>
  <c r="K263" i="12"/>
  <c r="M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I265" i="12"/>
  <c r="K265" i="12"/>
  <c r="M265" i="12"/>
  <c r="O265" i="12"/>
  <c r="Q265" i="12"/>
  <c r="V265" i="12"/>
  <c r="G266" i="12"/>
  <c r="I266" i="12"/>
  <c r="K266" i="12"/>
  <c r="M266" i="12"/>
  <c r="O266" i="12"/>
  <c r="Q266" i="12"/>
  <c r="V266" i="12"/>
  <c r="G267" i="12"/>
  <c r="I267" i="12"/>
  <c r="K267" i="12"/>
  <c r="M267" i="12"/>
  <c r="O267" i="12"/>
  <c r="Q267" i="12"/>
  <c r="V267" i="12"/>
  <c r="G268" i="12"/>
  <c r="I268" i="12"/>
  <c r="K268" i="12"/>
  <c r="M268" i="12"/>
  <c r="O268" i="12"/>
  <c r="Q268" i="12"/>
  <c r="V268" i="12"/>
  <c r="G269" i="12"/>
  <c r="I269" i="12"/>
  <c r="K269" i="12"/>
  <c r="M269" i="12"/>
  <c r="O269" i="12"/>
  <c r="Q269" i="12"/>
  <c r="V269" i="12"/>
  <c r="AE271" i="12"/>
  <c r="I20" i="1"/>
  <c r="I19" i="1"/>
  <c r="I18" i="1"/>
  <c r="I17" i="1"/>
  <c r="I16" i="1"/>
  <c r="I75" i="1"/>
  <c r="J69" i="1" s="1"/>
  <c r="AZ56" i="1"/>
  <c r="AZ54" i="1"/>
  <c r="AZ52" i="1"/>
  <c r="AZ50" i="1"/>
  <c r="AZ48" i="1"/>
  <c r="AZ46" i="1"/>
  <c r="F44" i="1"/>
  <c r="G23" i="1" s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H44" i="1" s="1"/>
  <c r="J72" i="1" l="1"/>
  <c r="J71" i="1"/>
  <c r="J70" i="1"/>
  <c r="J73" i="1"/>
  <c r="J74" i="1"/>
  <c r="J63" i="1"/>
  <c r="J62" i="1"/>
  <c r="J66" i="1"/>
  <c r="J67" i="1"/>
  <c r="J64" i="1"/>
  <c r="J68" i="1"/>
  <c r="J65" i="1"/>
  <c r="G26" i="1"/>
  <c r="A26" i="1"/>
  <c r="A23" i="1"/>
  <c r="G28" i="1"/>
  <c r="M9" i="14"/>
  <c r="M8" i="14" s="1"/>
  <c r="M126" i="13"/>
  <c r="M106" i="13"/>
  <c r="M136" i="13"/>
  <c r="M120" i="13"/>
  <c r="M116" i="13" s="1"/>
  <c r="M39" i="13"/>
  <c r="M34" i="13" s="1"/>
  <c r="G17" i="13"/>
  <c r="M92" i="13"/>
  <c r="M91" i="13" s="1"/>
  <c r="M9" i="13"/>
  <c r="M8" i="13" s="1"/>
  <c r="AF153" i="13"/>
  <c r="M246" i="12"/>
  <c r="M167" i="12"/>
  <c r="M8" i="12"/>
  <c r="M112" i="12"/>
  <c r="M207" i="12"/>
  <c r="G112" i="12"/>
  <c r="M39" i="12"/>
  <c r="M38" i="12" s="1"/>
  <c r="AF271" i="12"/>
  <c r="I39" i="1"/>
  <c r="I44" i="1" s="1"/>
  <c r="I21" i="1"/>
  <c r="J28" i="1"/>
  <c r="J26" i="1"/>
  <c r="G38" i="1"/>
  <c r="F38" i="1"/>
  <c r="J23" i="1"/>
  <c r="J24" i="1"/>
  <c r="J25" i="1"/>
  <c r="J27" i="1"/>
  <c r="E24" i="1"/>
  <c r="E26" i="1"/>
  <c r="J75" i="1" l="1"/>
  <c r="G24" i="1"/>
  <c r="A27" i="1" s="1"/>
  <c r="A24" i="1"/>
  <c r="J43" i="1"/>
  <c r="J42" i="1"/>
  <c r="J41" i="1"/>
  <c r="J40" i="1"/>
  <c r="J39" i="1"/>
  <c r="J44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Klus</author>
  </authors>
  <commentList>
    <comment ref="S6" authorId="0" shapeId="0" xr:uid="{F01DF708-A9EB-4BE3-924D-2DD5CA4E82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C18379-0F53-40BF-AB12-8D3D4B4A91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Klus</author>
  </authors>
  <commentList>
    <comment ref="S6" authorId="0" shapeId="0" xr:uid="{5AD73D1C-40C9-4515-A379-405799DFE4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CFD828-DF6B-4F8C-91C0-8068EE3532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Klus</author>
  </authors>
  <commentList>
    <comment ref="S6" authorId="0" shapeId="0" xr:uid="{04CBEB68-ACCF-48F6-91A6-D6F0B542A1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0975A9-F3FE-46A3-A0C0-1E537CC9D2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<sst xmlns="http://schemas.openxmlformats.org/spreadsheetml/2006/main" count="2226" uniqueCount="650">
  <si>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</si>
  <si>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</si>
  <si>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</si>
  <si>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</si>
  <si>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</si>
  <si>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</si>
  <si>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</si>
  <si>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</si>
  <si>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</si>
  <si>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</si>
  <si>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</si>
  <si>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</si>
  <si>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</si>
  <si>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</si>
  <si>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</si>
  <si>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</si>
  <si>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</si>
  <si>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</si>
  <si>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</si>
  <si>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</si>
  <si>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</si>
  <si>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</si>
  <si>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</si>
  <si>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</si>
  <si>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</si>
  <si>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</si>
  <si>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</si>
  <si>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</si>
  <si>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</si>
  <si>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</si>
  <si>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</si>
  <si>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</si>
  <si>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</si>
  <si>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</si>
  <si>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</si>
  <si>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</si>
  <si>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</si>
  <si>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</si>
  <si>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</si>
  <si>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</si>
  <si>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</si>
  <si>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</si>
  <si>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</si>
  <si>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038</t>
  </si>
  <si>
    <t>Kotelna K1 Odry - Výměna  kotlů</t>
  </si>
  <si>
    <t>Oderská městská společnost, s.r.o.</t>
  </si>
  <si>
    <t>Radniční 95/14</t>
  </si>
  <si>
    <t>Odry</t>
  </si>
  <si>
    <t>74235</t>
  </si>
  <si>
    <t>26839415</t>
  </si>
  <si>
    <t>CZ26839415</t>
  </si>
  <si>
    <t>Stavba</t>
  </si>
  <si>
    <t>1</t>
  </si>
  <si>
    <t>Výměna  kotlů</t>
  </si>
  <si>
    <t>Rozpočet DPS1.1</t>
  </si>
  <si>
    <t>2</t>
  </si>
  <si>
    <t>Rozpočet DPS1.2</t>
  </si>
  <si>
    <t>3</t>
  </si>
  <si>
    <t xml:space="preserve">PS2 Elektroinstalace a MaR  </t>
  </si>
  <si>
    <t>Celkem za stavbu</t>
  </si>
  <si>
    <t>CZK</t>
  </si>
  <si>
    <t>#POPS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</si>
  <si>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  se souhlasem zadavatele veškeré potřebné informace, nutné pro zodpovědné stanovení nabídkové ceny.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</si>
  <si>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</t>
  </si>
  <si>
    <t>Součástí nabídkové ceny je rovněž tzv. dodavatelská příprava stavby a dodavatelská dokumentace, kterou je nutno předložit technickému dozoru investora, případně zástupci projektanta.</t>
  </si>
  <si>
    <t>Bude-li dodavatel poskytovat projektovou dokumentaci k ocenění svým subdodavatelům, je nutno jej seznámit se všemi skutečnostmi a podmínkami, určenými pro stanovení celkových nákladů i jednotkové ceny.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</si>
  <si>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povinen ji doplnit  do nabídky a ocenit ji.</t>
  </si>
  <si>
    <t>Předpokládá se, že technický dozor investor zajistí vlastnimi pracovníky (není v rozpočtu)</t>
  </si>
  <si>
    <t>Rekapitulace dílů</t>
  </si>
  <si>
    <t>Typ dílu</t>
  </si>
  <si>
    <t>96</t>
  </si>
  <si>
    <t>Bourání konstrukcí</t>
  </si>
  <si>
    <t>713</t>
  </si>
  <si>
    <t>Izolace tepelné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</si>
  <si>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</si>
  <si>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</si>
  <si>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</si>
  <si>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</si>
  <si>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</si>
  <si>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</si>
  <si>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</si>
  <si>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</si>
  <si>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</si>
  <si>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</si>
  <si>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</si>
  <si>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</si>
  <si>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796</t>
  </si>
  <si>
    <t>Kouřovody a komíny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</si>
  <si>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</si>
  <si>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</si>
  <si>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</si>
  <si>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</si>
  <si>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</si>
  <si>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</si>
  <si>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</si>
  <si>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</si>
  <si>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</si>
  <si>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</si>
  <si>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</si>
  <si>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</si>
  <si>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</si>
  <si>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</si>
  <si>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</si>
  <si>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</si>
  <si>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</si>
  <si>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</si>
  <si>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</si>
  <si>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</si>
  <si>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</si>
  <si>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</si>
  <si>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</si>
  <si>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</si>
  <si>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</si>
  <si>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</si>
  <si>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</si>
  <si>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</si>
  <si>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</si>
  <si>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</si>
  <si>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</si>
  <si>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</si>
  <si>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</si>
  <si>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</si>
  <si>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733120815R00</t>
  </si>
  <si>
    <t>Demontáž potrubí z hladkých trubek D 38 včetně izolace</t>
  </si>
  <si>
    <t>m</t>
  </si>
  <si>
    <t>RTS 19/ II</t>
  </si>
  <si>
    <t>Práce</t>
  </si>
  <si>
    <t>POL1_</t>
  </si>
  <si>
    <t>733120819R00</t>
  </si>
  <si>
    <t>Demontáž potrubí z hladkých trubek D 60,3 včetně izolace</t>
  </si>
  <si>
    <t>733120826R00</t>
  </si>
  <si>
    <t>Demontáž potrubí z hladkých trubek D 89 včetně izolace</t>
  </si>
  <si>
    <t>733120832R00</t>
  </si>
  <si>
    <t>Demontáž potrubí z hladkých trubek D 133 včetně izolace</t>
  </si>
  <si>
    <t>733120839R00</t>
  </si>
  <si>
    <t>Demontáž potrubí z hladkých trubek D 219 včetně izolace</t>
  </si>
  <si>
    <t>734100811R00</t>
  </si>
  <si>
    <t>Demontáž armatur se dvěma přírubami do DN 50 včetně přírub + přírubových spojů</t>
  </si>
  <si>
    <t>kus</t>
  </si>
  <si>
    <t>734100813R00</t>
  </si>
  <si>
    <t>Demontáž armatur se dvěma přírubami do DN 150 včetně přírub + přírubových spojů</t>
  </si>
  <si>
    <t>96000001</t>
  </si>
  <si>
    <t>Demontáž potrubí spalinovodů/kouřovodů a komínu vč. tvarovek a uložení</t>
  </si>
  <si>
    <t>soubor</t>
  </si>
  <si>
    <t>Vlastní</t>
  </si>
  <si>
    <t>Kalkul</t>
  </si>
  <si>
    <t>96000002</t>
  </si>
  <si>
    <t>Demontáž uložení/zavěšení potrubí</t>
  </si>
  <si>
    <t>96000003</t>
  </si>
  <si>
    <t>Další drobné nespecifikované položky</t>
  </si>
  <si>
    <t>96000004</t>
  </si>
  <si>
    <t>Demontáž oblouku 90° DN200 včetně izolace</t>
  </si>
  <si>
    <t xml:space="preserve">ks    </t>
  </si>
  <si>
    <t>96000005</t>
  </si>
  <si>
    <t>Demontáž oblouku 90° DN125 včetně izolace</t>
  </si>
  <si>
    <t>96000006</t>
  </si>
  <si>
    <t>Demontáž oblouku 90° DN100 včetně izolace</t>
  </si>
  <si>
    <t>96000007</t>
  </si>
  <si>
    <t>T-kus s nestejnými hrdly 200/125</t>
  </si>
  <si>
    <t>96000008</t>
  </si>
  <si>
    <t>Demontáž redukce centrická 200/125</t>
  </si>
  <si>
    <t>96000009</t>
  </si>
  <si>
    <t>Demontáž redukce centrická 125/100</t>
  </si>
  <si>
    <t>Izolace potrubí bude splňovat požadavky vyhlášky č. 193/2007. Potrubí bude opatřeno izolací z minerálních vláken s povrchovou úpravou Al polepem nebo z hliníkového plechu. Pokud bude mít tepelná izolace měrnou hodnotu součinitele tepelné vodivosti max. 0,053 W/m.K (při teplotě 100 °C), tloušťky izolací budou dle níže uvedené specifikace.</t>
  </si>
  <si>
    <t>POP</t>
  </si>
  <si>
    <t>722182028R00</t>
  </si>
  <si>
    <t xml:space="preserve">Montáž izol.skruží na potrubí přímé </t>
  </si>
  <si>
    <t>Odkaz na mn. položky pořadí 19 : 8,50000</t>
  </si>
  <si>
    <t>VV</t>
  </si>
  <si>
    <t>Odkaz na mn. položky pořadí 20 : 6,00000</t>
  </si>
  <si>
    <t>Odkaz na mn. položky pořadí 21 : 4,50000</t>
  </si>
  <si>
    <t>Odkaz na mn. položky pořadí 22 : 21,00000</t>
  </si>
  <si>
    <t>71300001</t>
  </si>
  <si>
    <t>Tepelná izolace armatur pro uzavírací klapku DN150 - IKA 150 - KL</t>
  </si>
  <si>
    <t>631547419R</t>
  </si>
  <si>
    <t>Pouzdro potrubní izolační 50/60 mm kamenná vlna s polepem Al fólií vyztuženou skleněnou mřížkou</t>
  </si>
  <si>
    <t>SPCM</t>
  </si>
  <si>
    <t>Specifikace</t>
  </si>
  <si>
    <t>POL3_</t>
  </si>
  <si>
    <t>631547422R</t>
  </si>
  <si>
    <t>Pouzdro potrubní izolační 76/60 mm kamenná vlna s polepem Al fólií vyztuženou skleněnou mřížkou</t>
  </si>
  <si>
    <t>631547628R</t>
  </si>
  <si>
    <t>Pouzdro potrubní izolační 159/80 mm kamenná vlna s polepem Al fólií vyztuženou skleněnou mřížkou</t>
  </si>
  <si>
    <t>631547729R</t>
  </si>
  <si>
    <t>Pouzdro potrubní izolační 219/100 mm kamenná vlna s polepem Al fólií vyztuženou skleněnou mřížkou</t>
  </si>
  <si>
    <t>998713201R00</t>
  </si>
  <si>
    <t>Přesun hmot pro izolace tepelné, výšky do 6 m</t>
  </si>
  <si>
    <t>Přesun hmot</t>
  </si>
  <si>
    <t>POL7_</t>
  </si>
  <si>
    <t>73100001</t>
  </si>
  <si>
    <t xml:space="preserve">K1, K2 - Teplovodní stacionární plynový kondenzační kotel </t>
  </si>
  <si>
    <t>VÝKONOVÉ PARAMETRY</t>
  </si>
  <si>
    <t>- Rozměry(h x š x v): 2090 x 1550 x 2560 mm</t>
  </si>
  <si>
    <t>- Jmenovitý tepelný výkon při 80/60°C: 298-1 472 kW</t>
  </si>
  <si>
    <t>- Jmenovitý výkon při 40/30°C: 328-1 550 kW</t>
  </si>
  <si>
    <t>- Účinost kotle při 80/60°C: 97,2%</t>
  </si>
  <si>
    <t>- Připojovací tlak plynu: 4 kPa</t>
  </si>
  <si>
    <t>- Přípustní provozní tlak: 6 bar</t>
  </si>
  <si>
    <t>- Spotřeba plynu: 30.4-152.3 m3/h</t>
  </si>
  <si>
    <t>- Teplota spalin při 40/30°C: 48°C, při 80/60°C: 69°C</t>
  </si>
  <si>
    <t>- Emise NOx: 31 mg/kWh</t>
  </si>
  <si>
    <t>- Elektrické údaje: silové napětí 230V, frekvence 50Hz</t>
  </si>
  <si>
    <t>- Kotel bude v souladu s ČSN EN 15502-2-2</t>
  </si>
  <si>
    <t>- Všechny díly, které přicházejí do styku se spalinami a kondenzátní vodou budou z ušlechtilé oceli (1.4571)</t>
  </si>
  <si>
    <t/>
  </si>
  <si>
    <t>Součástí kotle bude:</t>
  </si>
  <si>
    <t>- Řídicí jednotka, manu v českém jazyce</t>
  </si>
  <si>
    <t>- Prokabelování mezi kotli pro žízení kaskády a prokabelování periférií řízených z jednotky</t>
  </si>
  <si>
    <t>- Modulová sada pro WLAN komunikaci s ŘS</t>
  </si>
  <si>
    <t>- Modulová sada pro WLAN komunikaci pro vzdálený servis</t>
  </si>
  <si>
    <t>- Modulová sada kaskádové řízení kotlů jedním signálem 0-10V</t>
  </si>
  <si>
    <t>- Neutralizační box</t>
  </si>
  <si>
    <t>- Klapka sání vzduchu s elektropohonem pro kaskádu kotlů bez klaky na spalinách</t>
  </si>
  <si>
    <t>- Mezipřírubová klapka, DN150 s pohonem ovládaná z řídicí jedntky kotle</t>
  </si>
  <si>
    <t>- Sada pro splnění bezoečnostních požadavků dle ČSn EN 12 828 - přídavný omezovač maximálního tlaku, přídavný bezpečnostní omezovač teploty, bezpečnostní termostat.</t>
  </si>
  <si>
    <t>- Doprava na místo instalace</t>
  </si>
  <si>
    <t>- Uvedení do provozu</t>
  </si>
  <si>
    <t>73100002</t>
  </si>
  <si>
    <t>EA1 - Expanzní automat - vyrovnávací a doplňovací zařízení</t>
  </si>
  <si>
    <t>max. provoz. teplota : 75°C (90°C)</t>
  </si>
  <si>
    <t>počet čerpadel : 2 ks řízených FM</t>
  </si>
  <si>
    <t>hloubka h 600 mm</t>
  </si>
  <si>
    <t>výška v 1050 mm</t>
  </si>
  <si>
    <t>jmenovitý přetlak : 0,6 Mpa</t>
  </si>
  <si>
    <t>max. pracovní přetlak: 500 kPa</t>
  </si>
  <si>
    <t>příkon 1500 W</t>
  </si>
  <si>
    <t>el. napětí : 230V</t>
  </si>
  <si>
    <t>rozsah dodávky, viz technologické schéma</t>
  </si>
  <si>
    <t>73100003</t>
  </si>
  <si>
    <t>P1,P2 - Oběhové čerpadlo</t>
  </si>
  <si>
    <t>- Připojení potrubí přírubami DIN PN 16 (EN 1092-2 a ISO 7005-2).</t>
  </si>
  <si>
    <t>- DN100</t>
  </si>
  <si>
    <t>Pracovní médium:</t>
  </si>
  <si>
    <t>- voda</t>
  </si>
  <si>
    <t>- teplota do 120°C</t>
  </si>
  <si>
    <t>Pracovní bod:</t>
  </si>
  <si>
    <t>94,5 m3/h/ 20,3 m</t>
  </si>
  <si>
    <t>Čerpadlo je instalováno s asynchronním motorem chlazeným ventilátorem.</t>
  </si>
  <si>
    <t>Třída účinnosti IE:    IE3</t>
  </si>
  <si>
    <t>Jmenovitý výkon - P2:    7.5 kW</t>
  </si>
  <si>
    <t>Frekvence el. sítě:    50 Hz</t>
  </si>
  <si>
    <t>Jmenovité napětí:    3 x 380-415D/660-690Y V</t>
  </si>
  <si>
    <t>Jmenovitý el. proud:    14,4-14,0/8,30-8,10 A</t>
  </si>
  <si>
    <t>Jmenovité otáčky:    2910-2920 ot/min</t>
  </si>
  <si>
    <t>ErP status:    Produkt vyhovující EuP</t>
  </si>
  <si>
    <t>73100004</t>
  </si>
  <si>
    <t>E1, E2 Membránová tlaková expanzní nádoba prouzavřené topné soustavy a soustavy chladicí vody</t>
  </si>
  <si>
    <t>vyráběná podle ČSN EN 13831, schváleno ve smyslu Evropské směrnice pro tlaková zařízení 2014/68/EU.</t>
  </si>
  <si>
    <t>-nohy pro ustavení od N 35</t>
  </si>
  <si>
    <t>-vnější ochranný nátěr</t>
  </si>
  <si>
    <t>-nevyměnitelná membrána</t>
  </si>
  <si>
    <t>Jmenovitý objem : 200 litrů</t>
  </si>
  <si>
    <t>Užitkový objem max. : 180 litrů</t>
  </si>
  <si>
    <t>Dovol. výst. teplota zdroje: 120 °C</t>
  </si>
  <si>
    <t>Dov. prov. tepl. na membr. : 70 °C</t>
  </si>
  <si>
    <t>Dovol. provozní přetlak : 6 bar</t>
  </si>
  <si>
    <t>Tlak plynu z výroby : 1,5 bar</t>
  </si>
  <si>
    <t>Tlak plynu nastavený : 4,2 bar</t>
  </si>
  <si>
    <t>Průměr : 634 mm</t>
  </si>
  <si>
    <t>Výška : 758 mm</t>
  </si>
  <si>
    <t>Hmotnost (prázd.) : 23,1 kg</t>
  </si>
  <si>
    <t>Připojení na systém : R 1</t>
  </si>
  <si>
    <t>Příslušenství: Uzavírací ventil se zajištěním</t>
  </si>
  <si>
    <t>998731201R00</t>
  </si>
  <si>
    <t>Přesun hmot pro kotelny, výšky do 6 m</t>
  </si>
  <si>
    <t>733111312R00</t>
  </si>
  <si>
    <t>Potrubí závit. běžné svařované v kotelnách DN 10 EN 10216-1 - P235TR2</t>
  </si>
  <si>
    <t>Potrubí včetně tvarovek a zednických výpomocí.</t>
  </si>
  <si>
    <t>733111317R00</t>
  </si>
  <si>
    <t>Potrubí závit. běžné svařované v kotelnách DN 40 EN 10216-1 - P235TR2</t>
  </si>
  <si>
    <t>733111318R00</t>
  </si>
  <si>
    <t>Potrubí závit. běžné svařované v kotelnách DN 50 EN 10216-1 - P235TR2</t>
  </si>
  <si>
    <t>733121222R00</t>
  </si>
  <si>
    <t>Potrubí hladké bezešvé v kotelnách D 76 x 3,2 mm EN 10216-1 - P235TR2</t>
  </si>
  <si>
    <t>733121235R00</t>
  </si>
  <si>
    <t>Potrubí hladké bezešvé v kotelnách D 159 x 4,5 mm EN 10216-1 - P235TR2</t>
  </si>
  <si>
    <t>733121239R00</t>
  </si>
  <si>
    <t>Potrubí hladké bezešvé v kotelnách D 219 x 6,3 mm EN 10216-1 - P235TR2</t>
  </si>
  <si>
    <t>733141102R00</t>
  </si>
  <si>
    <t>Odvzdušňovací nádobky z trub.ocelových do DN 80</t>
  </si>
  <si>
    <t>734173418R00</t>
  </si>
  <si>
    <t>Přírubové spoje PN 1,6/I MPa, DN 100 vč. těsnicího a spojovacího materiálu</t>
  </si>
  <si>
    <t>734173422R00</t>
  </si>
  <si>
    <t>Přírubové spoje PN 1,6/I MPa, DN 150 vč. těsnicího a spojovacího materiálu</t>
  </si>
  <si>
    <t>230023001R00</t>
  </si>
  <si>
    <t>Montáž trub.dílů přivař.do 10 kg tř.11-13, 14x1,5</t>
  </si>
  <si>
    <t>230023029R00</t>
  </si>
  <si>
    <t>Montáž trub.dílů přivař.do 10 kg tř.11-13,44,5x2,6</t>
  </si>
  <si>
    <t>230023037R00</t>
  </si>
  <si>
    <t>Montáž trub.dílů přivař.do 10 kg tř.11-13, 51x2,6</t>
  </si>
  <si>
    <t>230023038R00</t>
  </si>
  <si>
    <t>Montáž trub.dílů přivař.do 10 kg tř.11-13, 57x2,9</t>
  </si>
  <si>
    <t>230023047R00</t>
  </si>
  <si>
    <t>Montáž trub.dílů přivař.do 10 kg tř.11-13, 76x3,2</t>
  </si>
  <si>
    <t>230023088R00</t>
  </si>
  <si>
    <t>Montáž trub.dílů přivař.do 10 kg tř.11-13, 159x4,5</t>
  </si>
  <si>
    <t>230023101R00</t>
  </si>
  <si>
    <t>Montáž trub.dílů přivař.do 10 kg tř.11-13, 219x6,3</t>
  </si>
  <si>
    <t>230023102R00</t>
  </si>
  <si>
    <t>Montáž trub.dílů přivař.do 10 kg tř.11-13, 219x8</t>
  </si>
  <si>
    <t>230032032R00</t>
  </si>
  <si>
    <t>Montáž přírubových spojů do PN 16, DN 150</t>
  </si>
  <si>
    <t>230040023R00</t>
  </si>
  <si>
    <t>Zhotovení vnějšího závitu "G", DN 3/8"</t>
  </si>
  <si>
    <t>230040024R00</t>
  </si>
  <si>
    <t>Zhotovení vnějšího závitu "G", DN 1/2"</t>
  </si>
  <si>
    <t>230040026R00</t>
  </si>
  <si>
    <t>Zhotovení vnějšího závitu "G", DN 1"</t>
  </si>
  <si>
    <t>230040029R00</t>
  </si>
  <si>
    <t>Zhotovení vnějšího závitu "G", DN 2"</t>
  </si>
  <si>
    <t>230040030R00</t>
  </si>
  <si>
    <t>Zhotovení vnějšího závitu "G", DN 2 1/2"</t>
  </si>
  <si>
    <t>73300001</t>
  </si>
  <si>
    <t>T-kus s nestejnými hrdly 200/150 EN 10 253-2 - P235TR2</t>
  </si>
  <si>
    <t>73300002</t>
  </si>
  <si>
    <t>T-kus se stejnými hrdly 50/50  EN 10 253-2 - P235TR2</t>
  </si>
  <si>
    <t>73300003</t>
  </si>
  <si>
    <t>Ostatní tvarovky</t>
  </si>
  <si>
    <t>316306010R</t>
  </si>
  <si>
    <t>Oblouk R1,5D  90°  P235   14 x 1,5 mm typ A - tvar 3D - P235TR2</t>
  </si>
  <si>
    <t>Odkaz na mn. položky pořadí 38 : 6,00000</t>
  </si>
  <si>
    <t>316306016R</t>
  </si>
  <si>
    <t>Oblouk R1,5D  90°  P235   44,5 x 2,6 mm typ A - tvar 3D - P235TR2</t>
  </si>
  <si>
    <t>Odkaz na mn. položky pořadí 39 : 4,00000</t>
  </si>
  <si>
    <t>316306019R</t>
  </si>
  <si>
    <t>Oblouk R1,5D  90°  P235   57 x 2,9 mm typ A - tvar 3D - P235TR2</t>
  </si>
  <si>
    <t>Odkaz na mn. položky pořadí 41 : 6,00000</t>
  </si>
  <si>
    <t>316306022R</t>
  </si>
  <si>
    <t>Oblouk R1,5D  90°  P235   76,1 x 2,9 mm typ A - tvar 3D - P235TR2</t>
  </si>
  <si>
    <t>Odkaz na mn. položky pořadí 42 : 4,00000</t>
  </si>
  <si>
    <t>316306028R</t>
  </si>
  <si>
    <t>Oblouk R1,5D  90°  P235   159 x 4,5 mm typ A - tvar 3D - P235TR2</t>
  </si>
  <si>
    <t>Odkaz na mn. položky pořadí 43 : 6,00000</t>
  </si>
  <si>
    <t>316306030R</t>
  </si>
  <si>
    <t>Oblouk R1,5D  90°  P235   219,1 x 6,3 mm typ A - tvar 3D - P235TR2</t>
  </si>
  <si>
    <t>Odkaz na mn. položky pořadí 45 : 2,00000</t>
  </si>
  <si>
    <t>316306030R1</t>
  </si>
  <si>
    <t>Oblouk R1,5D  45°  P235   219,1 x 6,3 mm typ A - tvar 3D - P235TR2</t>
  </si>
  <si>
    <t>Odkaz na mn. položky pořadí 44 : 4,00000</t>
  </si>
  <si>
    <t>316331020R</t>
  </si>
  <si>
    <t>Přechod přímý 50/25 EN 10 253-2 - P235TR2</t>
  </si>
  <si>
    <t>Odkaz na mn. položky pořadí 40 : 2,00000</t>
  </si>
  <si>
    <t>31946412R</t>
  </si>
  <si>
    <t>Příruba přivařovací s krkem PN 16  DN 150 mm EN 1092-1/11/PN16/3E0, vč. těsnicího a spojovacího materiálu</t>
  </si>
  <si>
    <t>Odkaz na mn. položky pořadí 47 : 10,00000</t>
  </si>
  <si>
    <t>31960110R</t>
  </si>
  <si>
    <t>Dno klenuté DN 200, Jt 40</t>
  </si>
  <si>
    <t>Odkaz na mn. položky pořadí 46 : 2,00000</t>
  </si>
  <si>
    <t>998733201R00</t>
  </si>
  <si>
    <t>Přesun hmot pro rozvody potrubí, výšky do 6 m</t>
  </si>
  <si>
    <t>722221111R00</t>
  </si>
  <si>
    <t>Kohout vypouštěcí kulový, DN 10</t>
  </si>
  <si>
    <t>724231182R00</t>
  </si>
  <si>
    <t>Teploměr s pevným stonkem a jímkou 100 mm</t>
  </si>
  <si>
    <t>Teploměr ukazovací - f 100mm / G1/2" / přímý / 0 -120°C / délka stonku 150 mm zadní pro kouřovody, zadní</t>
  </si>
  <si>
    <t>734194262R00</t>
  </si>
  <si>
    <t>Klapka uzav. regul. přírub. DN 150 do přírub</t>
  </si>
  <si>
    <t>734209119R00</t>
  </si>
  <si>
    <t>Montáž armatur závitových,se 2závity, G 2 1/2</t>
  </si>
  <si>
    <t>734213111R00</t>
  </si>
  <si>
    <t>Ventil automatický odvzdušňovací, DN 10</t>
  </si>
  <si>
    <t>734235121R00</t>
  </si>
  <si>
    <t>Kohout kulový,2xvnitřní záv. DN 15</t>
  </si>
  <si>
    <t>734411112R00</t>
  </si>
  <si>
    <t xml:space="preserve">Teploměr přímý </t>
  </si>
  <si>
    <t>Indiv</t>
  </si>
  <si>
    <t>Teploměr ukazovací - f 100mm / G1/2" / přímý / 0 -120°C / délka stonku 160 mm pro DN150</t>
  </si>
  <si>
    <t>(včetně jímky G1/2" / 165 mm / PN40 / uhlíková ocel a návarku G1/2" / 100 mm / PN40 / uhlíková ocel)</t>
  </si>
  <si>
    <t>734421150R00</t>
  </si>
  <si>
    <t>Manometr ukazovací, D 100</t>
  </si>
  <si>
    <t>Manometr ukazovací - f 100mm / G1/2" / 0-1 MPa / spodní (včetně 2-cestného k.k. G1/2" / PN16 a kond. smyčky zahnuté G1/2" / PN100 / přivařovací / uhlíková ocel)</t>
  </si>
  <si>
    <t>734494213R00</t>
  </si>
  <si>
    <t>Návarky s trubkovým závitem G 1/2</t>
  </si>
  <si>
    <t>Návarek (měření tlaku pro čidlo MaR) přímý s vnitřním závitem G1/2" do 100mm</t>
  </si>
  <si>
    <t>73400001</t>
  </si>
  <si>
    <t>M1 Fakturační měřič tepla, indukční princip měření, mezipřírubové provedení, TS do 90°C</t>
  </si>
  <si>
    <t>Fakturační měřič tepla, indukční princip měření, mezipřírubové provedení, TS do 90°C</t>
  </si>
  <si>
    <t>- nerezová konstrukce</t>
  </si>
  <si>
    <t>- DN150, PN16, Qmin=3,8 m3/h, Qmax=760 m3/h, rozsah 1:200</t>
  </si>
  <si>
    <t>- všetně teplotních snímačů PT500</t>
  </si>
  <si>
    <t>- vyhodnocovací jednotky - kompaktní provedení</t>
  </si>
  <si>
    <t>- komunikačního rozhraní RS485 (pprotokol bud eupřesněn)</t>
  </si>
  <si>
    <t>- napájení síťové 230 VAC, 50 Hz</t>
  </si>
  <si>
    <t>42256515R</t>
  </si>
  <si>
    <t>Ventil pojistný 2" x 2 1/2",závitový</t>
  </si>
  <si>
    <t>PV1, PV2</t>
  </si>
  <si>
    <t>Pojistný ventil 2"x 2 1/2",</t>
  </si>
  <si>
    <t>otevírací tlak 6 bar</t>
  </si>
  <si>
    <t>998734201R00</t>
  </si>
  <si>
    <t>Přesun hmot pro armatury, výšky do 6 m</t>
  </si>
  <si>
    <t>76700001</t>
  </si>
  <si>
    <t>Třmen kruhový (UB200) pro izolované potrubí DN200</t>
  </si>
  <si>
    <t>76700002</t>
  </si>
  <si>
    <t>Pomocné ocelové konstrukce pro uložení potrubí</t>
  </si>
  <si>
    <t>kg</t>
  </si>
  <si>
    <t>- včetně kotvícího a spojovacího materiálu</t>
  </si>
  <si>
    <t>998767201R00</t>
  </si>
  <si>
    <t>Přesun hmot pro zámečnické konstr., výšky do 6 m</t>
  </si>
  <si>
    <t>783222100R00</t>
  </si>
  <si>
    <t>Nátěr syntetický kovových konstrukcí dvojnásobný</t>
  </si>
  <si>
    <t>m2</t>
  </si>
  <si>
    <t>2x základní antikorozní syntetický nátěr potrubí + pomocné ocelové konstrukce</t>
  </si>
  <si>
    <t>783222110RT1</t>
  </si>
  <si>
    <t xml:space="preserve">Nátěr syntetický kovových konstrukcí 2 x,  antikoroz. </t>
  </si>
  <si>
    <t>2x vrchní antikorozní syntetický nátěr potrubí + pomocné ocelové konstrukce</t>
  </si>
  <si>
    <t>79600001</t>
  </si>
  <si>
    <t xml:space="preserve">Třísložkový kouřovod v kotelně </t>
  </si>
  <si>
    <t xml:space="preserve">m     </t>
  </si>
  <si>
    <t>(min. EN 1856-1-T200-P1-W-V2-L50060-O00) - 2 ks</t>
  </si>
  <si>
    <t>Konstrukce:</t>
  </si>
  <si>
    <t>- kouřovod: DN 400 -  500 mm, nerezový plech, tl. 1,2 mm, mat. 1.4401, včetně rovných dílů a kolen</t>
  </si>
  <si>
    <t>- tepelná izolace: 40 mm izolace (65 m3/kg)</t>
  </si>
  <si>
    <t>- opláštění: AL barva tmavě hnědá, min. tl. 0,63 mm</t>
  </si>
  <si>
    <t>- návarek pro měření emisí se zátkou</t>
  </si>
  <si>
    <t>- návarek pro měření protitlaku spalin se zátkou, průměr trubičky 6 mm</t>
  </si>
  <si>
    <t>- návarek pro teplotní čidlo</t>
  </si>
  <si>
    <t>79600002</t>
  </si>
  <si>
    <t>Límec prostupu přes obvodovou zeď - nerez</t>
  </si>
  <si>
    <t>79600003</t>
  </si>
  <si>
    <t xml:space="preserve">Třísložkový komín </t>
  </si>
  <si>
    <t xml:space="preserve"> (min. EN 1856-1-T200-P1-W-V2-L50060-O00) - 2 ks</t>
  </si>
  <si>
    <t>přírubové spoje po 5 m</t>
  </si>
  <si>
    <t>- svorka pro přichycení zemnícího vodiče</t>
  </si>
  <si>
    <t>79600004</t>
  </si>
  <si>
    <t>Patní koleno DN550mm</t>
  </si>
  <si>
    <t>79600005</t>
  </si>
  <si>
    <t>Pevný závěs (RH) pro kouřovod O 500 mm</t>
  </si>
  <si>
    <t>kompl</t>
  </si>
  <si>
    <t>- uchycení: do betonového stropu</t>
  </si>
  <si>
    <t>79600006</t>
  </si>
  <si>
    <t>Nerezové sedla na samonosném tubusu pro 1 komín</t>
  </si>
  <si>
    <t>79600007</t>
  </si>
  <si>
    <t>Revize spalinových cest</t>
  </si>
  <si>
    <t>79600008</t>
  </si>
  <si>
    <t>Výrobní dokumentace pomocných OK</t>
  </si>
  <si>
    <t>79600009</t>
  </si>
  <si>
    <t>Dokumentace skutečného provedení</t>
  </si>
  <si>
    <t>79600010</t>
  </si>
  <si>
    <t>Doprava včetně zvedací techniky</t>
  </si>
  <si>
    <t>979081111R00</t>
  </si>
  <si>
    <t>Odvoz suti a vybour. hmot na skládku do 1 km</t>
  </si>
  <si>
    <t>t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</si>
  <si>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</si>
  <si>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</si>
  <si>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</si>
  <si>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</si>
  <si>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</si>
  <si>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</si>
  <si>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</si>
  <si>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</si>
  <si>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</si>
  <si>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</si>
  <si>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 xml:space="preserve">Poplatek za skládku suti - směs 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</si>
  <si>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</si>
  <si>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</si>
  <si>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</si>
  <si>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</si>
  <si>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</si>
  <si>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</si>
  <si>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ON00001</t>
  </si>
  <si>
    <t>Ekologická likvidace odpadů (tepelná izolace, barvy,...)</t>
  </si>
  <si>
    <t xml:space="preserve">t     </t>
  </si>
  <si>
    <t>POL99_0</t>
  </si>
  <si>
    <t>ON00002</t>
  </si>
  <si>
    <t>Požární hlídka - po ukončení sváření po pracovní době</t>
  </si>
  <si>
    <t xml:space="preserve">hod   </t>
  </si>
  <si>
    <t>POL99_8</t>
  </si>
  <si>
    <t>ON00003</t>
  </si>
  <si>
    <t>Zákres změn v provedení skutečného stavu</t>
  </si>
  <si>
    <t>ON00004</t>
  </si>
  <si>
    <t>ON00005</t>
  </si>
  <si>
    <t>Výrobní dokumentace OK</t>
  </si>
  <si>
    <t>ON00006</t>
  </si>
  <si>
    <t>Dodavatelská dokumentace pro předání stavby</t>
  </si>
  <si>
    <t>ON00007</t>
  </si>
  <si>
    <t>Stavební přípomoci - zazdění průchodu po spalinové cestě</t>
  </si>
  <si>
    <t>ON00009</t>
  </si>
  <si>
    <t>Lešení pro montáž potrubí uvnitř objektů (pronájem, montáž, demontáž, doprava)</t>
  </si>
  <si>
    <t>ON00010</t>
  </si>
  <si>
    <t>Vypuštění soustavy mezi montážemi</t>
  </si>
  <si>
    <t>ON00011</t>
  </si>
  <si>
    <t>Napuštění a odvzdušnění soustavy mezi montážemi</t>
  </si>
  <si>
    <t>ON00012</t>
  </si>
  <si>
    <t>Konečné napouštění a odvzdušnění soustavy (včetně ceny upravené vody)</t>
  </si>
  <si>
    <t>ON00013</t>
  </si>
  <si>
    <t xml:space="preserve">Vizuální kontrola svarů dle ČSN EN ISO 17637 (100%) </t>
  </si>
  <si>
    <t>ON00014</t>
  </si>
  <si>
    <t>Zkouška těsnosti dle ČSN 06 0310</t>
  </si>
  <si>
    <t>ON00015</t>
  </si>
  <si>
    <t>Provozní zkoušky (dilatační + topná) dle ČSN 06 0310</t>
  </si>
  <si>
    <t>ON00016</t>
  </si>
  <si>
    <t>Uvedení soustrojí do provozu (vč. provozních náplní)</t>
  </si>
  <si>
    <t>ON00017</t>
  </si>
  <si>
    <t>Funkční zkoušky a komplexní zkoušky ochran</t>
  </si>
  <si>
    <t>ON00018</t>
  </si>
  <si>
    <t>Výchozí revize</t>
  </si>
  <si>
    <t>ON00019</t>
  </si>
  <si>
    <t>Návrh provozního řádu</t>
  </si>
  <si>
    <t>ON00020</t>
  </si>
  <si>
    <t>Zkušební provoz</t>
  </si>
  <si>
    <t>ON00021</t>
  </si>
  <si>
    <t>Kompletační činnost (dokončovací práce, úklid staveniště, atd.)</t>
  </si>
  <si>
    <t>ON00022</t>
  </si>
  <si>
    <t>Štítky - popis zařízení, armatur a strojů</t>
  </si>
  <si>
    <t>ON00023</t>
  </si>
  <si>
    <t>Označení potrubí podle ČSN 13 0072</t>
  </si>
  <si>
    <t>ON00024</t>
  </si>
  <si>
    <t>Zaškolení obsluhy</t>
  </si>
  <si>
    <t>SUM</t>
  </si>
  <si>
    <t>Poznámky uchazeče k zadání</t>
  </si>
  <si>
    <t>POPUZIV</t>
  </si>
  <si>
    <t>- Emise CO: 8,6-8,8 %</t>
  </si>
  <si>
    <t>Jednostupňové, s pevnou spojkou, odstředivé čerpadlo se sacími a výtlačnými hrdly stejných průměrů v jedné ose. Čerpadlo bude vybaveno nevyváženou ucpávkou s pryžovým vlnovcem. Hřídelová ucpávka je podle EN 12756.</t>
  </si>
  <si>
    <t>včetně pomocného lešení.</t>
  </si>
  <si>
    <t>- komínová vložka: DN 550 mm nerezový plech, tl. 1,2 mm, mat. 1.4401,</t>
  </si>
  <si>
    <t>jednostranně vyztužena pásovinou 50x5 mm po 2,5 m délky mezi přírubovými spoji,</t>
  </si>
  <si>
    <t>END</t>
  </si>
  <si>
    <t>733110808R00</t>
  </si>
  <si>
    <t>Demontáž potrubí ocelového závitového do DN 32-50 včetně izolace</t>
  </si>
  <si>
    <t>6+7+17+7</t>
  </si>
  <si>
    <t>734200821R00</t>
  </si>
  <si>
    <t>Demontáž armatur se 2závity do G 1/2</t>
  </si>
  <si>
    <t>Demontáž stávající regulační řady plynu</t>
  </si>
  <si>
    <t>723215418R00</t>
  </si>
  <si>
    <t>Klapka uzav.regul.mezipřirub. DN 80</t>
  </si>
  <si>
    <t>723215421R00</t>
  </si>
  <si>
    <t>Klapka uzav.regul.mezipřirub. DN125</t>
  </si>
  <si>
    <t>723225113R00</t>
  </si>
  <si>
    <t>Ventil vzorkov.přímý.vnitřní z. DN15</t>
  </si>
  <si>
    <t>723237213R00</t>
  </si>
  <si>
    <t>Kohout kulový,2xvnitřní závit, DN 15</t>
  </si>
  <si>
    <t>723237217R00</t>
  </si>
  <si>
    <t>Kohout kulový,2xvnitřní závit, DN 40</t>
  </si>
  <si>
    <t>723237218R00</t>
  </si>
  <si>
    <t>Kohout kulový,2xvnitřní závit, DN 50</t>
  </si>
  <si>
    <t>723239106R00</t>
  </si>
  <si>
    <t>Montáž plynovodních armatur, 2 závity, G 2</t>
  </si>
  <si>
    <t>72300001</t>
  </si>
  <si>
    <t>Rregulátor tlaku plynu 280/4 kPa</t>
  </si>
  <si>
    <t>Pozice. 3 a 4</t>
  </si>
  <si>
    <t>pojistnám ventilem. Průtok minimálně 400 m3/h.</t>
  </si>
  <si>
    <t>42266620R</t>
  </si>
  <si>
    <t>Filtr plynový DN 50</t>
  </si>
  <si>
    <t>Odkaz na mn. položky pořadí 14 : 2,00000</t>
  </si>
  <si>
    <t>998723201R00</t>
  </si>
  <si>
    <t>Přesun hmot pro vnitřní plynovod, výšky do 6 m</t>
  </si>
  <si>
    <t>723150365R00</t>
  </si>
  <si>
    <t>Potrubí ocel. černé svařované - chráničky D 38/2,6</t>
  </si>
  <si>
    <t>3*,5</t>
  </si>
  <si>
    <t>723150367R00</t>
  </si>
  <si>
    <t>Potrubí ocel. černé svařované - chráničky D 57/2,9</t>
  </si>
  <si>
    <t>2*,5</t>
  </si>
  <si>
    <t xml:space="preserve">Potrubí závit. běžné svařované v kotelnách DN 10 EN 10216-1 - P235TR2, včetně tvarovek </t>
  </si>
  <si>
    <t>733111313R00</t>
  </si>
  <si>
    <t xml:space="preserve">Potrubí závit. běžné svařované v kotelnách DN 15 EN 10216-1 - P235TR2, včetně tvarovek </t>
  </si>
  <si>
    <t>733111314R00</t>
  </si>
  <si>
    <t xml:space="preserve">Potrubí závit. běžné svařované v kotelnách DN 20 EN 10216-1 - P235TR2, včetně tvarovek </t>
  </si>
  <si>
    <t>733121219R00</t>
  </si>
  <si>
    <t>Potrubí hladké bezešvé v kotelnách D 60,3 x 2,9 mm EN 10216-1 - P235TR2</t>
  </si>
  <si>
    <t>733121225R00</t>
  </si>
  <si>
    <t>Potrubí hladké bezešvé v kotelnách D 89 x 3,6 mm EN 10216-1 - P235TR2</t>
  </si>
  <si>
    <t>733121232R00</t>
  </si>
  <si>
    <t>Potrubí hladké bezešvé v kotelnách D 139 x 4,0 mm EN 10216-1 - P235TR2</t>
  </si>
  <si>
    <t>734173414R00</t>
  </si>
  <si>
    <t>Přírubové spoje PN 1,6/I MPa, DN 50 vč. těsnicího a spojovacího materiálu</t>
  </si>
  <si>
    <t>734173417R00</t>
  </si>
  <si>
    <t>Přírubové spoje PN 1,6/I MPa, DN 80 vč. těsnicího a spojovacího materiálu</t>
  </si>
  <si>
    <t>734173421R00</t>
  </si>
  <si>
    <t>Přírubové spoje PN 1,6/I MPa, DN 125 vč. těsnicího a spojovacího materiálu</t>
  </si>
  <si>
    <t>230023014R00</t>
  </si>
  <si>
    <t>Montáž trub.dílů přivař.do 10 kg tř.11-13, 25x2,9</t>
  </si>
  <si>
    <t>230023058R00</t>
  </si>
  <si>
    <t>Montáž trub.dílů přivař.do 10 kg tř.11-13, 89x4</t>
  </si>
  <si>
    <t>230023059R00</t>
  </si>
  <si>
    <t>Montáž trub.dílů přivař.do 10 kg tř.11-13, 89x5</t>
  </si>
  <si>
    <t>230023081R00</t>
  </si>
  <si>
    <t>Montáž trub.dílů přivař.do 10 kg tř.11-13, 133x8</t>
  </si>
  <si>
    <t>230023082R00</t>
  </si>
  <si>
    <t>Montáž trub.dílů přivař.do 10 kg tř.11-13, 133x10</t>
  </si>
  <si>
    <t>230032027R00</t>
  </si>
  <si>
    <t>Montáž přírubových spojů do PN 16, DN 50</t>
  </si>
  <si>
    <t>230032029R00</t>
  </si>
  <si>
    <t>Montáž přírubových spojů do PN 16, DN 80</t>
  </si>
  <si>
    <t>230032031R00</t>
  </si>
  <si>
    <t>Montáž přírubových spojů do PN 16, DN 125</t>
  </si>
  <si>
    <t>230040028R00</t>
  </si>
  <si>
    <t>Zhotovení vnějšího závitu "G", DN 1 1/2"</t>
  </si>
  <si>
    <t>T-kus 80 se stejnými hrdly EN 10 253-2 - P235TR2</t>
  </si>
  <si>
    <t>T-kus 125 se stejnými hrdly EN 10 253-2 - P235TR2</t>
  </si>
  <si>
    <t>Odkaz na mn. položky pořadí 29 : 12,00000</t>
  </si>
  <si>
    <t>316306011R</t>
  </si>
  <si>
    <t>Oblouk R1,5D  90°  P235   26,9 x 2,3 mm typ A - tvar 3D - P235TR2</t>
  </si>
  <si>
    <t>Odkaz na mn. položky pořadí 30 : 8,00000</t>
  </si>
  <si>
    <t>Odkaz na mn. položky pořadí 31 : 7,00000</t>
  </si>
  <si>
    <t>Odkaz na mn. položky pořadí 32 : 12,00000</t>
  </si>
  <si>
    <t>316306023R</t>
  </si>
  <si>
    <t>Oblouk R1,5D  90°  P235   88,9 x 3,2 mm typ A - tvar 3D - P235TR2</t>
  </si>
  <si>
    <t>Odkaz na mn. položky pořadí 33 : 3,00000</t>
  </si>
  <si>
    <t>316306026R</t>
  </si>
  <si>
    <t>Oblouk R1,5D  90°  P235   133 x 4 mm typ A - tvar 3D - P235TR2</t>
  </si>
  <si>
    <t>Odkaz na mn. položky pořadí 36 : 4,00000</t>
  </si>
  <si>
    <t>316331029R</t>
  </si>
  <si>
    <t>Přechod přímý 88,9/48,3 EN 10 253-2 - P235TR2</t>
  </si>
  <si>
    <t>Odkaz na mn. položky pořadí 34 : 2,00000</t>
  </si>
  <si>
    <t>31946407R</t>
  </si>
  <si>
    <t>Příruba přivařovací s krkem PN 16  DN 50 mm EN 1092-1/11/PN16/3E0, vč. těsnicího a spojovacího materiálu</t>
  </si>
  <si>
    <t>31946409R</t>
  </si>
  <si>
    <t>Příruba přivařovací s krkem PN 16  DN 80 mm EN 1092-1/11/PN16/3E0, vč. těsnicího a spojovacího materiálu</t>
  </si>
  <si>
    <t>31946411R</t>
  </si>
  <si>
    <t>Příruba přivařovací s krkem PN 16  DN 125 mm EN 1092-1/11/PN16/3E0, vč. těsnicího a spojovacího materiálu</t>
  </si>
  <si>
    <t>31960106R</t>
  </si>
  <si>
    <t>Dno klenuté DN 125, Jt 40 EN 10 253-2 P235TR2</t>
  </si>
  <si>
    <t>Odkaz na mn. položky pořadí 35 : 1,00000</t>
  </si>
  <si>
    <t>Manometr ukazovací: Ř 100 mm, 0-10 kPa, spodní připojení, 1,6% třída přesnosti, připojení M20x1,5</t>
  </si>
  <si>
    <t>- návarek M20x1,5, délka dle DN potrubí</t>
  </si>
  <si>
    <t>734421160R00</t>
  </si>
  <si>
    <t>Manometr ukazovací: Ř 100 mm, 0-400 kPa, spodní připojení, 1,6% třída přesnosti, připojení M20x1,5</t>
  </si>
  <si>
    <t>Návarky s trubkovým závitem G 1/2 + zátka</t>
  </si>
  <si>
    <t>Meření tlaku (pro čidlo MaR)</t>
  </si>
  <si>
    <t>- návarek G1/2", délka dle DN potrubí</t>
  </si>
  <si>
    <t>Pevný závěs (RH10) pro neizolované potrubí DN8 (TS 110°)</t>
  </si>
  <si>
    <t>Pevný závěs (RH20) pro neizolované potrubí DN20 (TS 110°)</t>
  </si>
  <si>
    <t>76700003</t>
  </si>
  <si>
    <t>Pevný závěs (RH40) pro neizolované potrubí DN40 (TS 110°)</t>
  </si>
  <si>
    <t>76700004</t>
  </si>
  <si>
    <t>Pevný závěs (RH50) pro neizolované potrubí DN50 (TS 110°)</t>
  </si>
  <si>
    <t>76700005</t>
  </si>
  <si>
    <t>Třmen kruhový (UB80) pro izolované potrubí DN80 (TS 110°)</t>
  </si>
  <si>
    <t>76700006</t>
  </si>
  <si>
    <t>Třmen kruhový (UB125) pro neizolované potrubí DN125 (TS 110°)</t>
  </si>
  <si>
    <t>76700007</t>
  </si>
  <si>
    <t>783225100R00</t>
  </si>
  <si>
    <t>Nátěr syntetický kovových konstrukcí 2x + 1x email</t>
  </si>
  <si>
    <t>1x základní antikorozní syntetický nátěr potrubí - barva bílá + pomocné ocelové konstukce</t>
  </si>
  <si>
    <t>1x základní antikorozní syntetický nátěr potrubí - barva červená + pomocné ocelové konstrukce</t>
  </si>
  <si>
    <t>bila : 2</t>
  </si>
  <si>
    <t>cervena : 2</t>
  </si>
  <si>
    <t>NDT kontrola svarů na tlaku 280 kPa</t>
  </si>
  <si>
    <t>ON00008</t>
  </si>
  <si>
    <t>Odplynění potrubí, profuk vzduchem, inertizace dusíkem</t>
  </si>
  <si>
    <t>Tlaková zkouška vnitřního plynovodu</t>
  </si>
  <si>
    <t xml:space="preserve">Výchozí revize plynovodu  </t>
  </si>
  <si>
    <t>Provozní zkoušky ČSN EN 1775 a TPG 811 01</t>
  </si>
  <si>
    <t>Rregulátor tlaku plynu 280/4 kPa, připojení DN50, PN16,</t>
  </si>
  <si>
    <t>rozsah výstupního tlaku 5-10 kPa, včetně sestavy impulzů,</t>
  </si>
  <si>
    <t>včetně integrovaného bespečnostním rychlouzávěrem s nastavitelnou min a max hodnotou a</t>
  </si>
  <si>
    <t xml:space="preserve"> - kohout tlakoměrový uzavírací: M20x1,5, PN 16, konstrukční ocel</t>
  </si>
  <si>
    <t>- kohout tlakoměrový uzavírací: G1/2", konstrukční ocel</t>
  </si>
  <si>
    <t>M21000001</t>
  </si>
  <si>
    <t>PS2 Elektroinstalace a MaR   viz samostatný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</si>
</sst>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8"/>
  <sheetViews>
    <sheetView showGridLines="0" tabSelected="1" topLeftCell="B1" zoomScaleNormal="100" zoomScaleSheetLayoutView="75" workbookViewId="0">
      <selection activeCell="D12" sqref="D12:G12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24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23</v>
      </c>
      <c r="D5" s="124" t="s">
        <v>45</v>
      </c>
      <c r="E5" s="91"/>
      <c r="F5" s="91"/>
      <c r="G5" s="91"/>
      <c r="H5" s="18" t="s">
        <v>42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36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SUMIF(F62:F74,A16,I62:I74)+SUMIF(F62:F74,"PSU",I62:I74)</f>
        <v>0</v>
      </c>
      <c r="J16" s="85"/>
    </row>
    <row r="17" spans="1:10" ht="23.25" customHeight="1" x14ac:dyDescent="0.25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SUMIF(F62:F74,A17,I62:I74)</f>
        <v>0</v>
      </c>
      <c r="J17" s="85"/>
    </row>
    <row r="18" spans="1:10" ht="23.25" customHeight="1" x14ac:dyDescent="0.25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SUMIF(F62:F74,A18,I62:I74)</f>
        <v>0</v>
      </c>
      <c r="J18" s="85"/>
    </row>
    <row r="19" spans="1:10" ht="23.25" customHeight="1" x14ac:dyDescent="0.25">
      <c r="A19" s="198" t="s">
        <v>93</v>
      </c>
      <c r="B19" s="38" t="s">
        <v>29</v>
      </c>
      <c r="C19" s="62"/>
      <c r="D19" s="63"/>
      <c r="E19" s="83"/>
      <c r="F19" s="84"/>
      <c r="G19" s="83"/>
      <c r="H19" s="84"/>
      <c r="I19" s="83">
        <f>SUMIF(F62:F74,A19,I62:I74)</f>
        <v>0</v>
      </c>
      <c r="J19" s="85"/>
    </row>
    <row r="20" spans="1:10" ht="23.25" customHeight="1" x14ac:dyDescent="0.25">
      <c r="A20" s="198" t="s">
        <v>94</v>
      </c>
      <c r="B20" s="38" t="s">
        <v>30</v>
      </c>
      <c r="C20" s="62"/>
      <c r="D20" s="63"/>
      <c r="E20" s="83"/>
      <c r="F20" s="84"/>
      <c r="G20" s="83"/>
      <c r="H20" s="84"/>
      <c r="I20" s="83">
        <f>SUMIF(F62:F74,A20,I62:I74)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3">
      <c r="A34" s="20"/>
      <c r="B34" s="20"/>
      <c r="C34" s="74"/>
      <c r="D34" s="100"/>
      <c r="E34" s="101"/>
      <c r="G34" s="102"/>
      <c r="H34" s="103"/>
      <c r="I34" s="103"/>
      <c r="J34" s="25"/>
    </row>
    <row r="35" spans="1:52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5">
      <c r="A39" s="137">
        <v>1</v>
      </c>
      <c r="B39" s="147" t="s">
        <v>51</v>
      </c>
      <c r="C39" s="148"/>
      <c r="D39" s="148"/>
      <c r="E39" s="148"/>
      <c r="F39" s="149">
        <f>'1 1 Pol'!AE271+'1 2 Pol'!AE153+'1 3 Pol'!AE11</f>
        <v>0</v>
      </c>
      <c r="G39" s="150">
        <f>'1 1 Pol'!AF271+'1 2 Pol'!AF153+'1 3 Pol'!AF11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52" ht="25.5" customHeight="1" x14ac:dyDescent="0.25">
      <c r="A40" s="137">
        <v>2</v>
      </c>
      <c r="B40" s="153" t="s">
        <v>52</v>
      </c>
      <c r="C40" s="154" t="s">
        <v>53</v>
      </c>
      <c r="D40" s="154"/>
      <c r="E40" s="154"/>
      <c r="F40" s="155">
        <f>'1 1 Pol'!AE271+'1 2 Pol'!AE153+'1 3 Pol'!AE11</f>
        <v>0</v>
      </c>
      <c r="G40" s="156">
        <f>'1 1 Pol'!AF271+'1 2 Pol'!AF153+'1 3 Pol'!AF11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52" ht="25.5" customHeight="1" x14ac:dyDescent="0.25">
      <c r="A41" s="137">
        <v>3</v>
      </c>
      <c r="B41" s="158" t="s">
        <v>52</v>
      </c>
      <c r="C41" s="148" t="s">
        <v>54</v>
      </c>
      <c r="D41" s="148"/>
      <c r="E41" s="148"/>
      <c r="F41" s="159">
        <f>'1 1 Pol'!AE271</f>
        <v>0</v>
      </c>
      <c r="G41" s="151">
        <f>'1 1 Pol'!AF271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52" ht="25.5" customHeight="1" x14ac:dyDescent="0.25">
      <c r="A42" s="137">
        <v>3</v>
      </c>
      <c r="B42" s="158" t="s">
        <v>55</v>
      </c>
      <c r="C42" s="148" t="s">
        <v>56</v>
      </c>
      <c r="D42" s="148"/>
      <c r="E42" s="148"/>
      <c r="F42" s="159">
        <f>'1 2 Pol'!AE153</f>
        <v>0</v>
      </c>
      <c r="G42" s="151">
        <f>'1 2 Pol'!AF153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52" ht="25.5" customHeight="1" x14ac:dyDescent="0.25">
      <c r="A43" s="137">
        <v>3</v>
      </c>
      <c r="B43" s="158" t="s">
        <v>57</v>
      </c>
      <c r="C43" s="148" t="s">
        <v>58</v>
      </c>
      <c r="D43" s="148"/>
      <c r="E43" s="148"/>
      <c r="F43" s="159">
        <f>'1 3 Pol'!AE11</f>
        <v>0</v>
      </c>
      <c r="G43" s="151">
        <f>'1 3 Pol'!AF11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52" ht="25.5" customHeight="1" x14ac:dyDescent="0.25">
      <c r="A44" s="137"/>
      <c r="B44" s="160" t="s">
        <v>59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6" spans="1:52" ht="50" x14ac:dyDescent="0.25">
      <c r="A46" t="s">
        <v>61</v>
      </c>
      <c r="B46" s="177" t="s">
        <v>62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  se souhlasem zadavatele veškeré potřebné informace, nutné pro zodpovědné stanovení nabídkové ceny.</v>
      </c>
    </row>
    <row r="48" spans="1:52" ht="50" x14ac:dyDescent="0.25">
      <c r="B48" s="177" t="s">
        <v>63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</v>
      </c>
    </row>
    <row r="50" spans="1:52" ht="25" x14ac:dyDescent="0.25">
      <c r="B50" s="177" t="s">
        <v>64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Součástí nabídkové ceny je rovněž tzv. dodavatelská příprava stavby a dodavatelská dokumentace, kterou je nutno předložit technickému dozoru investora, případně zástupci projektanta.</v>
      </c>
    </row>
    <row r="52" spans="1:52" ht="25" x14ac:dyDescent="0.25">
      <c r="B52" s="177" t="s">
        <v>65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Bude-li dodavatel poskytovat projektovou dokumentaci k ocenění svým subdodavatelům, je nutno jej seznámit se všemi skutečnostmi a podmínkami, určenými pro stanovení celkových nákladů i jednotkové ceny.</v>
      </c>
    </row>
    <row r="54" spans="1:52" ht="37.5" x14ac:dyDescent="0.25">
      <c r="B54" s="177" t="s">
        <v>66</v>
      </c>
      <c r="C54" s="177"/>
      <c r="D54" s="177"/>
      <c r="E54" s="177"/>
      <c r="F54" s="177"/>
      <c r="G54" s="177"/>
      <c r="H54" s="177"/>
      <c r="I54" s="177"/>
      <c r="J54" s="177"/>
      <c r="AZ54" s="176" t="str">
        <f>B54</f>
        <v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povinen ji doplnit  do nabídky a ocenit ji.</v>
      </c>
    </row>
    <row r="56" spans="1:52" x14ac:dyDescent="0.25">
      <c r="B56" s="177" t="s">
        <v>67</v>
      </c>
      <c r="C56" s="177"/>
      <c r="D56" s="177"/>
      <c r="E56" s="177"/>
      <c r="F56" s="177"/>
      <c r="G56" s="177"/>
      <c r="H56" s="177"/>
      <c r="I56" s="177"/>
      <c r="J56" s="177"/>
      <c r="AZ56" s="176" t="str">
        <f>B56</f>
        <v>Předpokládá se, že technický dozor investor zajistí vlastnimi pracovníky (není v rozpočtu)</v>
      </c>
    </row>
    <row r="59" spans="1:52" ht="15.5" x14ac:dyDescent="0.35">
      <c r="B59" s="178" t="s">
        <v>68</v>
      </c>
    </row>
    <row r="61" spans="1:52" ht="25.5" customHeight="1" x14ac:dyDescent="0.25">
      <c r="A61" s="180"/>
      <c r="B61" s="183" t="s">
        <v>18</v>
      </c>
      <c r="C61" s="183" t="s">
        <v>6</v>
      </c>
      <c r="D61" s="184"/>
      <c r="E61" s="184"/>
      <c r="F61" s="185" t="s">
        <v>69</v>
      </c>
      <c r="G61" s="185"/>
      <c r="H61" s="185"/>
      <c r="I61" s="185" t="s">
        <v>31</v>
      </c>
      <c r="J61" s="185" t="s">
        <v>0</v>
      </c>
    </row>
    <row r="62" spans="1:52" ht="36.75" customHeight="1" x14ac:dyDescent="0.25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'1 1 Pol'!G8+'1 2 Pol'!G8</f>
        <v>0</v>
      </c>
      <c r="J62" s="192" t="str">
        <f>IF(I75=0,"",I62/I75*100)</f>
        <v/>
      </c>
    </row>
    <row r="63" spans="1:52" ht="36.75" customHeight="1" x14ac:dyDescent="0.25">
      <c r="A63" s="181"/>
      <c r="B63" s="186" t="s">
        <v>72</v>
      </c>
      <c r="C63" s="187" t="s">
        <v>73</v>
      </c>
      <c r="D63" s="188"/>
      <c r="E63" s="188"/>
      <c r="F63" s="194" t="s">
        <v>27</v>
      </c>
      <c r="G63" s="195"/>
      <c r="H63" s="195"/>
      <c r="I63" s="195">
        <f>'1 1 Pol'!G25</f>
        <v>0</v>
      </c>
      <c r="J63" s="192" t="str">
        <f>IF(I75=0,"",I63/I75*100)</f>
        <v/>
      </c>
    </row>
    <row r="64" spans="1:52" ht="36.75" customHeight="1" x14ac:dyDescent="0.25">
      <c r="A64" s="181"/>
      <c r="B64" s="186" t="s">
        <v>74</v>
      </c>
      <c r="C64" s="187" t="s">
        <v>75</v>
      </c>
      <c r="D64" s="188"/>
      <c r="E64" s="188"/>
      <c r="F64" s="194" t="s">
        <v>27</v>
      </c>
      <c r="G64" s="195"/>
      <c r="H64" s="195"/>
      <c r="I64" s="195">
        <f>'1 2 Pol'!G17</f>
        <v>0</v>
      </c>
      <c r="J64" s="192" t="str">
        <f>IF(I75=0,"",I64/I75*100)</f>
        <v/>
      </c>
    </row>
    <row r="65" spans="1:10" ht="36.75" customHeight="1" x14ac:dyDescent="0.25">
      <c r="A65" s="181"/>
      <c r="B65" s="186" t="s">
        <v>76</v>
      </c>
      <c r="C65" s="187" t="s">
        <v>77</v>
      </c>
      <c r="D65" s="188"/>
      <c r="E65" s="188"/>
      <c r="F65" s="194" t="s">
        <v>27</v>
      </c>
      <c r="G65" s="195"/>
      <c r="H65" s="195"/>
      <c r="I65" s="195">
        <f>'1 1 Pol'!G38</f>
        <v>0</v>
      </c>
      <c r="J65" s="192" t="str">
        <f>IF(I75=0,"",I65/I75*100)</f>
        <v/>
      </c>
    </row>
    <row r="66" spans="1:10" ht="36.75" customHeight="1" x14ac:dyDescent="0.25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'1 1 Pol'!G112+'1 2 Pol'!G34</f>
        <v>0</v>
      </c>
      <c r="J66" s="192" t="str">
        <f>IF(I75=0,"",I66/I75*100)</f>
        <v/>
      </c>
    </row>
    <row r="67" spans="1:10" ht="36.75" customHeight="1" x14ac:dyDescent="0.25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'1 1 Pol'!G167+'1 2 Pol'!G91</f>
        <v>0</v>
      </c>
      <c r="J67" s="192" t="str">
        <f>IF(I75=0,"",I67/I75*100)</f>
        <v/>
      </c>
    </row>
    <row r="68" spans="1:10" ht="36.75" customHeight="1" x14ac:dyDescent="0.25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'1 1 Pol'!G195+'1 2 Pol'!G106</f>
        <v>0</v>
      </c>
      <c r="J68" s="192" t="str">
        <f>IF(I75=0,"",I68/I75*100)</f>
        <v/>
      </c>
    </row>
    <row r="69" spans="1:10" ht="36.75" customHeight="1" x14ac:dyDescent="0.25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'1 1 Pol'!G200+'1 2 Pol'!G116</f>
        <v>0</v>
      </c>
      <c r="J69" s="192" t="str">
        <f>IF(I75=0,"",I69/I75*100)</f>
        <v/>
      </c>
    </row>
    <row r="70" spans="1:10" ht="36.75" customHeight="1" x14ac:dyDescent="0.25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'1 1 Pol'!G207</f>
        <v>0</v>
      </c>
      <c r="J70" s="192" t="str">
        <f>IF(I75=0,"",I70/I75*100)</f>
        <v/>
      </c>
    </row>
    <row r="71" spans="1:10" ht="36.75" customHeight="1" x14ac:dyDescent="0.25">
      <c r="A71" s="181"/>
      <c r="B71" s="186" t="s">
        <v>88</v>
      </c>
      <c r="C71" s="187" t="s">
        <v>89</v>
      </c>
      <c r="D71" s="188"/>
      <c r="E71" s="188"/>
      <c r="F71" s="194" t="s">
        <v>28</v>
      </c>
      <c r="G71" s="195"/>
      <c r="H71" s="195"/>
      <c r="I71" s="195">
        <f>'1 3 Pol'!G8</f>
        <v>0</v>
      </c>
      <c r="J71" s="192" t="str">
        <f>IF(I75=0,"",I71/I75*100)</f>
        <v/>
      </c>
    </row>
    <row r="72" spans="1:10" ht="36.75" customHeight="1" x14ac:dyDescent="0.25">
      <c r="A72" s="181"/>
      <c r="B72" s="186" t="s">
        <v>90</v>
      </c>
      <c r="C72" s="187" t="s">
        <v>91</v>
      </c>
      <c r="D72" s="188"/>
      <c r="E72" s="188"/>
      <c r="F72" s="194" t="s">
        <v>92</v>
      </c>
      <c r="G72" s="195"/>
      <c r="H72" s="195"/>
      <c r="I72" s="195">
        <f>'1 1 Pol'!G236+'1 2 Pol'!G126</f>
        <v>0</v>
      </c>
      <c r="J72" s="192" t="str">
        <f>IF(I75=0,"",I72/I75*100)</f>
        <v/>
      </c>
    </row>
    <row r="73" spans="1:10" ht="36.75" customHeight="1" x14ac:dyDescent="0.25">
      <c r="A73" s="181"/>
      <c r="B73" s="186" t="s">
        <v>93</v>
      </c>
      <c r="C73" s="187" t="s">
        <v>29</v>
      </c>
      <c r="D73" s="188"/>
      <c r="E73" s="188"/>
      <c r="F73" s="194" t="s">
        <v>93</v>
      </c>
      <c r="G73" s="195"/>
      <c r="H73" s="195"/>
      <c r="I73" s="195">
        <f>'1 1 Pol'!G243+'1 2 Pol'!G133</f>
        <v>0</v>
      </c>
      <c r="J73" s="192" t="str">
        <f>IF(I75=0,"",I73/I75*100)</f>
        <v/>
      </c>
    </row>
    <row r="74" spans="1:10" ht="36.75" customHeight="1" x14ac:dyDescent="0.25">
      <c r="A74" s="181"/>
      <c r="B74" s="186" t="s">
        <v>94</v>
      </c>
      <c r="C74" s="187" t="s">
        <v>30</v>
      </c>
      <c r="D74" s="188"/>
      <c r="E74" s="188"/>
      <c r="F74" s="194" t="s">
        <v>94</v>
      </c>
      <c r="G74" s="195"/>
      <c r="H74" s="195"/>
      <c r="I74" s="195">
        <f>'1 1 Pol'!G246+'1 2 Pol'!G136</f>
        <v>0</v>
      </c>
      <c r="J74" s="192" t="str">
        <f>IF(I75=0,"",I74/I75*100)</f>
        <v/>
      </c>
    </row>
    <row r="75" spans="1:10" ht="25.5" customHeight="1" x14ac:dyDescent="0.25">
      <c r="A75" s="182"/>
      <c r="B75" s="189" t="s">
        <v>1</v>
      </c>
      <c r="C75" s="190"/>
      <c r="D75" s="191"/>
      <c r="E75" s="191"/>
      <c r="F75" s="196"/>
      <c r="G75" s="197"/>
      <c r="H75" s="197"/>
      <c r="I75" s="197">
        <f>SUM(I62:I74)</f>
        <v>0</v>
      </c>
      <c r="J75" s="193">
        <f>SUM(J62:J74)</f>
        <v>0</v>
      </c>
    </row>
    <row r="76" spans="1:10" x14ac:dyDescent="0.25">
      <c r="F76" s="135"/>
      <c r="G76" s="135"/>
      <c r="H76" s="135"/>
      <c r="I76" s="135"/>
      <c r="J76" s="136"/>
    </row>
    <row r="77" spans="1:10" x14ac:dyDescent="0.25">
      <c r="F77" s="135"/>
      <c r="G77" s="135"/>
      <c r="H77" s="135"/>
      <c r="I77" s="135"/>
      <c r="J77" s="136"/>
    </row>
    <row r="78" spans="1:10" x14ac:dyDescent="0.25">
      <c r="F78" s="135"/>
      <c r="G78" s="135"/>
      <c r="H78" s="135"/>
      <c r="I78" s="135"/>
      <c r="J7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J54"/>
    <mergeCell ref="B56:J56"/>
    <mergeCell ref="C62:E62"/>
    <mergeCell ref="C63:E63"/>
    <mergeCell ref="C64:E64"/>
    <mergeCell ref="B44:E44"/>
    <mergeCell ref="B46:J46"/>
    <mergeCell ref="B48:J48"/>
    <mergeCell ref="B50:J50"/>
    <mergeCell ref="B52:J52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5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5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5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FC94-848B-4A33-A3CA-B8EA7BCA0E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4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95</v>
      </c>
    </row>
    <row r="2" spans="1:60" ht="25" customHeight="1" x14ac:dyDescent="0.25">
      <c r="A2" s="200" t="s">
        <v>8</v>
      </c>
      <c r="B2" s="49" t="s">
        <v>43</v>
      </c>
      <c r="C2" s="203" t="s">
        <v>44</v>
      </c>
      <c r="D2" s="201"/>
      <c r="E2" s="201"/>
      <c r="F2" s="201"/>
      <c r="G2" s="202"/>
      <c r="AG2" t="s">
        <v>96</v>
      </c>
    </row>
    <row r="3" spans="1:60" ht="25" customHeight="1" x14ac:dyDescent="0.25">
      <c r="A3" s="200" t="s">
        <v>9</v>
      </c>
      <c r="B3" s="49" t="s">
        <v>52</v>
      </c>
      <c r="C3" s="203" t="s">
        <v>53</v>
      </c>
      <c r="D3" s="201"/>
      <c r="E3" s="201"/>
      <c r="F3" s="201"/>
      <c r="G3" s="202"/>
      <c r="AC3" s="179" t="s">
        <v>96</v>
      </c>
      <c r="AG3" t="s">
        <v>97</v>
      </c>
    </row>
    <row r="4" spans="1:60" ht="25" customHeight="1" x14ac:dyDescent="0.25">
      <c r="A4" s="204" t="s">
        <v>10</v>
      </c>
      <c r="B4" s="205" t="s">
        <v>52</v>
      </c>
      <c r="C4" s="206" t="s">
        <v>54</v>
      </c>
      <c r="D4" s="207"/>
      <c r="E4" s="207"/>
      <c r="F4" s="207"/>
      <c r="G4" s="208"/>
      <c r="AG4" t="s">
        <v>98</v>
      </c>
    </row>
    <row r="5" spans="1:60" x14ac:dyDescent="0.25">
      <c r="D5" s="10"/>
    </row>
    <row r="6" spans="1:60" ht="37.5" x14ac:dyDescent="0.25">
      <c r="A6" s="210" t="s">
        <v>99</v>
      </c>
      <c r="B6" s="212" t="s">
        <v>100</v>
      </c>
      <c r="C6" s="212" t="s">
        <v>101</v>
      </c>
      <c r="D6" s="211" t="s">
        <v>102</v>
      </c>
      <c r="E6" s="210" t="s">
        <v>103</v>
      </c>
      <c r="F6" s="209" t="s">
        <v>104</v>
      </c>
      <c r="G6" s="210" t="s">
        <v>31</v>
      </c>
      <c r="H6" s="213" t="s">
        <v>32</v>
      </c>
      <c r="I6" s="213" t="s">
        <v>105</v>
      </c>
      <c r="J6" s="213" t="s">
        <v>33</v>
      </c>
      <c r="K6" s="213" t="s">
        <v>106</v>
      </c>
      <c r="L6" s="213" t="s">
        <v>107</v>
      </c>
      <c r="M6" s="213" t="s">
        <v>108</v>
      </c>
      <c r="N6" s="213" t="s">
        <v>109</v>
      </c>
      <c r="O6" s="213" t="s">
        <v>110</v>
      </c>
      <c r="P6" s="213" t="s">
        <v>111</v>
      </c>
      <c r="Q6" s="213" t="s">
        <v>112</v>
      </c>
      <c r="R6" s="213" t="s">
        <v>113</v>
      </c>
      <c r="S6" s="213" t="s">
        <v>114</v>
      </c>
      <c r="T6" s="213" t="s">
        <v>115</v>
      </c>
      <c r="U6" s="213" t="s">
        <v>116</v>
      </c>
      <c r="V6" s="213" t="s">
        <v>117</v>
      </c>
      <c r="W6" s="213" t="s">
        <v>118</v>
      </c>
      <c r="X6" s="213" t="s">
        <v>119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ht="13" x14ac:dyDescent="0.25">
      <c r="A8" s="242" t="s">
        <v>120</v>
      </c>
      <c r="B8" s="243" t="s">
        <v>70</v>
      </c>
      <c r="C8" s="269" t="s">
        <v>71</v>
      </c>
      <c r="D8" s="244"/>
      <c r="E8" s="245"/>
      <c r="F8" s="246"/>
      <c r="G8" s="247">
        <f>SUMIF(AG9:AG24,"&lt;&gt;NOR",G9:G24)</f>
        <v>0</v>
      </c>
      <c r="H8" s="241"/>
      <c r="I8" s="241">
        <f>SUM(I9:I24)</f>
        <v>0</v>
      </c>
      <c r="J8" s="241"/>
      <c r="K8" s="241">
        <f>SUM(K9:K24)</f>
        <v>0</v>
      </c>
      <c r="L8" s="241"/>
      <c r="M8" s="241">
        <f>SUM(M9:M24)</f>
        <v>0</v>
      </c>
      <c r="N8" s="241"/>
      <c r="O8" s="241">
        <f>SUM(O9:O24)</f>
        <v>0</v>
      </c>
      <c r="P8" s="241"/>
      <c r="Q8" s="241">
        <f>SUM(Q9:Q24)</f>
        <v>4.2199999999999989</v>
      </c>
      <c r="R8" s="241"/>
      <c r="S8" s="241"/>
      <c r="T8" s="241"/>
      <c r="U8" s="241"/>
      <c r="V8" s="241">
        <f>SUM(V9:V24)</f>
        <v>19.93</v>
      </c>
      <c r="W8" s="241"/>
      <c r="X8" s="241"/>
      <c r="AG8" t="s">
        <v>121</v>
      </c>
    </row>
    <row r="9" spans="1:60" outlineLevel="1" x14ac:dyDescent="0.25">
      <c r="A9" s="258">
        <v>1</v>
      </c>
      <c r="B9" s="259" t="s">
        <v>122</v>
      </c>
      <c r="C9" s="270" t="s">
        <v>123</v>
      </c>
      <c r="D9" s="260" t="s">
        <v>124</v>
      </c>
      <c r="E9" s="261">
        <v>0.4</v>
      </c>
      <c r="F9" s="262"/>
      <c r="G9" s="263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4">
        <v>4.0000000000000003E-5</v>
      </c>
      <c r="O9" s="234">
        <f>ROUND(E9*N9,2)</f>
        <v>0</v>
      </c>
      <c r="P9" s="234">
        <v>2.5400000000000002E-3</v>
      </c>
      <c r="Q9" s="234">
        <f>ROUND(E9*P9,2)</f>
        <v>0</v>
      </c>
      <c r="R9" s="234"/>
      <c r="S9" s="234" t="s">
        <v>125</v>
      </c>
      <c r="T9" s="234" t="s">
        <v>125</v>
      </c>
      <c r="U9" s="234">
        <v>8.3000000000000004E-2</v>
      </c>
      <c r="V9" s="234">
        <f>ROUND(E9*U9,2)</f>
        <v>0.03</v>
      </c>
      <c r="W9" s="234"/>
      <c r="X9" s="234" t="s">
        <v>126</v>
      </c>
      <c r="Y9" s="214"/>
      <c r="Z9" s="214"/>
      <c r="AA9" s="214"/>
      <c r="AB9" s="214"/>
      <c r="AC9" s="214"/>
      <c r="AD9" s="214"/>
      <c r="AE9" s="214"/>
      <c r="AF9" s="214"/>
      <c r="AG9" s="214" t="s">
        <v>127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58">
        <v>2</v>
      </c>
      <c r="B10" s="259" t="s">
        <v>128</v>
      </c>
      <c r="C10" s="270" t="s">
        <v>129</v>
      </c>
      <c r="D10" s="260" t="s">
        <v>124</v>
      </c>
      <c r="E10" s="261">
        <v>3</v>
      </c>
      <c r="F10" s="262"/>
      <c r="G10" s="263">
        <f>ROUND(E10*F10,2)</f>
        <v>0</v>
      </c>
      <c r="H10" s="235"/>
      <c r="I10" s="234">
        <f>ROUND(E10*H10,2)</f>
        <v>0</v>
      </c>
      <c r="J10" s="235"/>
      <c r="K10" s="234">
        <f>ROUND(E10*J10,2)</f>
        <v>0</v>
      </c>
      <c r="L10" s="234">
        <v>21</v>
      </c>
      <c r="M10" s="234">
        <f>G10*(1+L10/100)</f>
        <v>0</v>
      </c>
      <c r="N10" s="234">
        <v>5.0000000000000002E-5</v>
      </c>
      <c r="O10" s="234">
        <f>ROUND(E10*N10,2)</f>
        <v>0</v>
      </c>
      <c r="P10" s="234">
        <v>4.7299999999999998E-3</v>
      </c>
      <c r="Q10" s="234">
        <f>ROUND(E10*P10,2)</f>
        <v>0.01</v>
      </c>
      <c r="R10" s="234"/>
      <c r="S10" s="234" t="s">
        <v>125</v>
      </c>
      <c r="T10" s="234" t="s">
        <v>125</v>
      </c>
      <c r="U10" s="234">
        <v>0.125</v>
      </c>
      <c r="V10" s="234">
        <f>ROUND(E10*U10,2)</f>
        <v>0.38</v>
      </c>
      <c r="W10" s="234"/>
      <c r="X10" s="234" t="s">
        <v>126</v>
      </c>
      <c r="Y10" s="214"/>
      <c r="Z10" s="214"/>
      <c r="AA10" s="214"/>
      <c r="AB10" s="214"/>
      <c r="AC10" s="214"/>
      <c r="AD10" s="214"/>
      <c r="AE10" s="214"/>
      <c r="AF10" s="214"/>
      <c r="AG10" s="214" t="s">
        <v>127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58">
        <v>3</v>
      </c>
      <c r="B11" s="259" t="s">
        <v>130</v>
      </c>
      <c r="C11" s="270" t="s">
        <v>131</v>
      </c>
      <c r="D11" s="260" t="s">
        <v>124</v>
      </c>
      <c r="E11" s="261">
        <v>6</v>
      </c>
      <c r="F11" s="262"/>
      <c r="G11" s="263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4">
        <v>6.0000000000000002E-5</v>
      </c>
      <c r="O11" s="234">
        <f>ROUND(E11*N11,2)</f>
        <v>0</v>
      </c>
      <c r="P11" s="234">
        <v>8.4100000000000008E-3</v>
      </c>
      <c r="Q11" s="234">
        <f>ROUND(E11*P11,2)</f>
        <v>0.05</v>
      </c>
      <c r="R11" s="234"/>
      <c r="S11" s="234" t="s">
        <v>125</v>
      </c>
      <c r="T11" s="234" t="s">
        <v>125</v>
      </c>
      <c r="U11" s="234">
        <v>0.187</v>
      </c>
      <c r="V11" s="234">
        <f>ROUND(E11*U11,2)</f>
        <v>1.1200000000000001</v>
      </c>
      <c r="W11" s="234"/>
      <c r="X11" s="234" t="s">
        <v>126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127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58">
        <v>4</v>
      </c>
      <c r="B12" s="259" t="s">
        <v>132</v>
      </c>
      <c r="C12" s="270" t="s">
        <v>133</v>
      </c>
      <c r="D12" s="260" t="s">
        <v>124</v>
      </c>
      <c r="E12" s="261">
        <v>5</v>
      </c>
      <c r="F12" s="262"/>
      <c r="G12" s="263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4">
        <v>1E-4</v>
      </c>
      <c r="O12" s="234">
        <f>ROUND(E12*N12,2)</f>
        <v>0</v>
      </c>
      <c r="P12" s="234">
        <v>1.384E-2</v>
      </c>
      <c r="Q12" s="234">
        <f>ROUND(E12*P12,2)</f>
        <v>7.0000000000000007E-2</v>
      </c>
      <c r="R12" s="234"/>
      <c r="S12" s="234" t="s">
        <v>125</v>
      </c>
      <c r="T12" s="234" t="s">
        <v>125</v>
      </c>
      <c r="U12" s="234">
        <v>0.19800000000000001</v>
      </c>
      <c r="V12" s="234">
        <f>ROUND(E12*U12,2)</f>
        <v>0.99</v>
      </c>
      <c r="W12" s="234"/>
      <c r="X12" s="234" t="s">
        <v>126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127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58">
        <v>5</v>
      </c>
      <c r="B13" s="259" t="s">
        <v>134</v>
      </c>
      <c r="C13" s="270" t="s">
        <v>135</v>
      </c>
      <c r="D13" s="260" t="s">
        <v>124</v>
      </c>
      <c r="E13" s="261">
        <v>15</v>
      </c>
      <c r="F13" s="262"/>
      <c r="G13" s="263">
        <f>ROUND(E13*F13,2)</f>
        <v>0</v>
      </c>
      <c r="H13" s="235"/>
      <c r="I13" s="234">
        <f>ROUND(E13*H13,2)</f>
        <v>0</v>
      </c>
      <c r="J13" s="235"/>
      <c r="K13" s="234">
        <f>ROUND(E13*J13,2)</f>
        <v>0</v>
      </c>
      <c r="L13" s="234">
        <v>21</v>
      </c>
      <c r="M13" s="234">
        <f>G13*(1+L13/100)</f>
        <v>0</v>
      </c>
      <c r="N13" s="234">
        <v>1.4999999999999999E-4</v>
      </c>
      <c r="O13" s="234">
        <f>ROUND(E13*N13,2)</f>
        <v>0</v>
      </c>
      <c r="P13" s="234">
        <v>3.9559999999999998E-2</v>
      </c>
      <c r="Q13" s="234">
        <f>ROUND(E13*P13,2)</f>
        <v>0.59</v>
      </c>
      <c r="R13" s="234"/>
      <c r="S13" s="234" t="s">
        <v>125</v>
      </c>
      <c r="T13" s="234" t="s">
        <v>125</v>
      </c>
      <c r="U13" s="234">
        <v>0.26600000000000001</v>
      </c>
      <c r="V13" s="234">
        <f>ROUND(E13*U13,2)</f>
        <v>3.99</v>
      </c>
      <c r="W13" s="234"/>
      <c r="X13" s="234" t="s">
        <v>126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127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0" outlineLevel="1" x14ac:dyDescent="0.25">
      <c r="A14" s="258">
        <v>6</v>
      </c>
      <c r="B14" s="259" t="s">
        <v>136</v>
      </c>
      <c r="C14" s="270" t="s">
        <v>137</v>
      </c>
      <c r="D14" s="260" t="s">
        <v>138</v>
      </c>
      <c r="E14" s="261">
        <v>2</v>
      </c>
      <c r="F14" s="262"/>
      <c r="G14" s="263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4">
        <v>2.0000000000000002E-5</v>
      </c>
      <c r="O14" s="234">
        <f>ROUND(E14*N14,2)</f>
        <v>0</v>
      </c>
      <c r="P14" s="234">
        <v>1.4E-2</v>
      </c>
      <c r="Q14" s="234">
        <f>ROUND(E14*P14,2)</f>
        <v>0.03</v>
      </c>
      <c r="R14" s="234"/>
      <c r="S14" s="234" t="s">
        <v>125</v>
      </c>
      <c r="T14" s="234" t="s">
        <v>125</v>
      </c>
      <c r="U14" s="234">
        <v>0.52</v>
      </c>
      <c r="V14" s="234">
        <f>ROUND(E14*U14,2)</f>
        <v>1.04</v>
      </c>
      <c r="W14" s="234"/>
      <c r="X14" s="234" t="s">
        <v>126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" outlineLevel="1" x14ac:dyDescent="0.25">
      <c r="A15" s="258">
        <v>7</v>
      </c>
      <c r="B15" s="259" t="s">
        <v>139</v>
      </c>
      <c r="C15" s="270" t="s">
        <v>140</v>
      </c>
      <c r="D15" s="260" t="s">
        <v>138</v>
      </c>
      <c r="E15" s="261">
        <v>10</v>
      </c>
      <c r="F15" s="262"/>
      <c r="G15" s="263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4">
        <v>2.0000000000000002E-5</v>
      </c>
      <c r="O15" s="234">
        <f>ROUND(E15*N15,2)</f>
        <v>0</v>
      </c>
      <c r="P15" s="234">
        <v>8.3000000000000004E-2</v>
      </c>
      <c r="Q15" s="234">
        <f>ROUND(E15*P15,2)</f>
        <v>0.83</v>
      </c>
      <c r="R15" s="234"/>
      <c r="S15" s="234" t="s">
        <v>125</v>
      </c>
      <c r="T15" s="234" t="s">
        <v>125</v>
      </c>
      <c r="U15" s="234">
        <v>1.238</v>
      </c>
      <c r="V15" s="234">
        <f>ROUND(E15*U15,2)</f>
        <v>12.38</v>
      </c>
      <c r="W15" s="234"/>
      <c r="X15" s="234" t="s">
        <v>126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127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0" outlineLevel="1" x14ac:dyDescent="0.25">
      <c r="A16" s="258">
        <v>8</v>
      </c>
      <c r="B16" s="259" t="s">
        <v>141</v>
      </c>
      <c r="C16" s="270" t="s">
        <v>142</v>
      </c>
      <c r="D16" s="260" t="s">
        <v>143</v>
      </c>
      <c r="E16" s="261">
        <v>2</v>
      </c>
      <c r="F16" s="262"/>
      <c r="G16" s="263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1</v>
      </c>
      <c r="Q16" s="234">
        <f>ROUND(E16*P16,2)</f>
        <v>2</v>
      </c>
      <c r="R16" s="234"/>
      <c r="S16" s="234" t="s">
        <v>144</v>
      </c>
      <c r="T16" s="234" t="s">
        <v>145</v>
      </c>
      <c r="U16" s="234">
        <v>0</v>
      </c>
      <c r="V16" s="234">
        <f>ROUND(E16*U16,2)</f>
        <v>0</v>
      </c>
      <c r="W16" s="234"/>
      <c r="X16" s="234" t="s">
        <v>126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127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58">
        <v>9</v>
      </c>
      <c r="B17" s="259" t="s">
        <v>146</v>
      </c>
      <c r="C17" s="270" t="s">
        <v>147</v>
      </c>
      <c r="D17" s="260" t="s">
        <v>143</v>
      </c>
      <c r="E17" s="261">
        <v>1</v>
      </c>
      <c r="F17" s="262"/>
      <c r="G17" s="263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4">
        <v>0</v>
      </c>
      <c r="O17" s="234">
        <f>ROUND(E17*N17,2)</f>
        <v>0</v>
      </c>
      <c r="P17" s="234">
        <v>0.15</v>
      </c>
      <c r="Q17" s="234">
        <f>ROUND(E17*P17,2)</f>
        <v>0.15</v>
      </c>
      <c r="R17" s="234"/>
      <c r="S17" s="234" t="s">
        <v>144</v>
      </c>
      <c r="T17" s="234" t="s">
        <v>145</v>
      </c>
      <c r="U17" s="234">
        <v>0</v>
      </c>
      <c r="V17" s="234">
        <f>ROUND(E17*U17,2)</f>
        <v>0</v>
      </c>
      <c r="W17" s="234"/>
      <c r="X17" s="234" t="s">
        <v>126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127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58">
        <v>10</v>
      </c>
      <c r="B18" s="259" t="s">
        <v>148</v>
      </c>
      <c r="C18" s="270" t="s">
        <v>149</v>
      </c>
      <c r="D18" s="260" t="s">
        <v>143</v>
      </c>
      <c r="E18" s="261">
        <v>1</v>
      </c>
      <c r="F18" s="262"/>
      <c r="G18" s="263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4">
        <v>0</v>
      </c>
      <c r="O18" s="234">
        <f>ROUND(E18*N18,2)</f>
        <v>0</v>
      </c>
      <c r="P18" s="234">
        <v>0.05</v>
      </c>
      <c r="Q18" s="234">
        <f>ROUND(E18*P18,2)</f>
        <v>0.05</v>
      </c>
      <c r="R18" s="234"/>
      <c r="S18" s="234" t="s">
        <v>144</v>
      </c>
      <c r="T18" s="234" t="s">
        <v>145</v>
      </c>
      <c r="U18" s="234">
        <v>0</v>
      </c>
      <c r="V18" s="234">
        <f>ROUND(E18*U18,2)</f>
        <v>0</v>
      </c>
      <c r="W18" s="234"/>
      <c r="X18" s="234" t="s">
        <v>126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127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58">
        <v>11</v>
      </c>
      <c r="B19" s="259" t="s">
        <v>150</v>
      </c>
      <c r="C19" s="270" t="s">
        <v>151</v>
      </c>
      <c r="D19" s="260" t="s">
        <v>152</v>
      </c>
      <c r="E19" s="261">
        <v>3</v>
      </c>
      <c r="F19" s="262"/>
      <c r="G19" s="263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4">
        <v>0</v>
      </c>
      <c r="O19" s="234">
        <f>ROUND(E19*N19,2)</f>
        <v>0</v>
      </c>
      <c r="P19" s="234">
        <v>0.02</v>
      </c>
      <c r="Q19" s="234">
        <f>ROUND(E19*P19,2)</f>
        <v>0.06</v>
      </c>
      <c r="R19" s="234"/>
      <c r="S19" s="234" t="s">
        <v>144</v>
      </c>
      <c r="T19" s="234" t="s">
        <v>145</v>
      </c>
      <c r="U19" s="234">
        <v>0</v>
      </c>
      <c r="V19" s="234">
        <f>ROUND(E19*U19,2)</f>
        <v>0</v>
      </c>
      <c r="W19" s="234"/>
      <c r="X19" s="234" t="s">
        <v>126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58">
        <v>12</v>
      </c>
      <c r="B20" s="259" t="s">
        <v>153</v>
      </c>
      <c r="C20" s="270" t="s">
        <v>154</v>
      </c>
      <c r="D20" s="260" t="s">
        <v>152</v>
      </c>
      <c r="E20" s="261">
        <v>7</v>
      </c>
      <c r="F20" s="262"/>
      <c r="G20" s="263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4">
        <v>0</v>
      </c>
      <c r="O20" s="234">
        <f>ROUND(E20*N20,2)</f>
        <v>0</v>
      </c>
      <c r="P20" s="234">
        <v>0.02</v>
      </c>
      <c r="Q20" s="234">
        <f>ROUND(E20*P20,2)</f>
        <v>0.14000000000000001</v>
      </c>
      <c r="R20" s="234"/>
      <c r="S20" s="234" t="s">
        <v>144</v>
      </c>
      <c r="T20" s="234" t="s">
        <v>145</v>
      </c>
      <c r="U20" s="234">
        <v>0</v>
      </c>
      <c r="V20" s="234">
        <f>ROUND(E20*U20,2)</f>
        <v>0</v>
      </c>
      <c r="W20" s="234"/>
      <c r="X20" s="234" t="s">
        <v>126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58">
        <v>13</v>
      </c>
      <c r="B21" s="259" t="s">
        <v>155</v>
      </c>
      <c r="C21" s="270" t="s">
        <v>156</v>
      </c>
      <c r="D21" s="260" t="s">
        <v>152</v>
      </c>
      <c r="E21" s="261">
        <v>4</v>
      </c>
      <c r="F21" s="262"/>
      <c r="G21" s="263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4">
        <v>0</v>
      </c>
      <c r="O21" s="234">
        <f>ROUND(E21*N21,2)</f>
        <v>0</v>
      </c>
      <c r="P21" s="234">
        <v>0.02</v>
      </c>
      <c r="Q21" s="234">
        <f>ROUND(E21*P21,2)</f>
        <v>0.08</v>
      </c>
      <c r="R21" s="234"/>
      <c r="S21" s="234" t="s">
        <v>144</v>
      </c>
      <c r="T21" s="234" t="s">
        <v>145</v>
      </c>
      <c r="U21" s="234">
        <v>0</v>
      </c>
      <c r="V21" s="234">
        <f>ROUND(E21*U21,2)</f>
        <v>0</v>
      </c>
      <c r="W21" s="234"/>
      <c r="X21" s="234" t="s">
        <v>126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127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58">
        <v>14</v>
      </c>
      <c r="B22" s="259" t="s">
        <v>157</v>
      </c>
      <c r="C22" s="270" t="s">
        <v>158</v>
      </c>
      <c r="D22" s="260" t="s">
        <v>152</v>
      </c>
      <c r="E22" s="261">
        <v>3</v>
      </c>
      <c r="F22" s="262"/>
      <c r="G22" s="263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4">
        <v>0</v>
      </c>
      <c r="O22" s="234">
        <f>ROUND(E22*N22,2)</f>
        <v>0</v>
      </c>
      <c r="P22" s="234">
        <v>0.02</v>
      </c>
      <c r="Q22" s="234">
        <f>ROUND(E22*P22,2)</f>
        <v>0.06</v>
      </c>
      <c r="R22" s="234"/>
      <c r="S22" s="234" t="s">
        <v>144</v>
      </c>
      <c r="T22" s="234" t="s">
        <v>145</v>
      </c>
      <c r="U22" s="234">
        <v>0</v>
      </c>
      <c r="V22" s="234">
        <f>ROUND(E22*U22,2)</f>
        <v>0</v>
      </c>
      <c r="W22" s="234"/>
      <c r="X22" s="234" t="s">
        <v>126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127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58">
        <v>15</v>
      </c>
      <c r="B23" s="259" t="s">
        <v>159</v>
      </c>
      <c r="C23" s="270" t="s">
        <v>160</v>
      </c>
      <c r="D23" s="260" t="s">
        <v>152</v>
      </c>
      <c r="E23" s="261">
        <v>1</v>
      </c>
      <c r="F23" s="262"/>
      <c r="G23" s="263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4">
        <v>0</v>
      </c>
      <c r="O23" s="234">
        <f>ROUND(E23*N23,2)</f>
        <v>0</v>
      </c>
      <c r="P23" s="234">
        <v>0.02</v>
      </c>
      <c r="Q23" s="234">
        <f>ROUND(E23*P23,2)</f>
        <v>0.02</v>
      </c>
      <c r="R23" s="234"/>
      <c r="S23" s="234" t="s">
        <v>144</v>
      </c>
      <c r="T23" s="234" t="s">
        <v>145</v>
      </c>
      <c r="U23" s="234">
        <v>0</v>
      </c>
      <c r="V23" s="234">
        <f>ROUND(E23*U23,2)</f>
        <v>0</v>
      </c>
      <c r="W23" s="234"/>
      <c r="X23" s="234" t="s">
        <v>126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127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58">
        <v>16</v>
      </c>
      <c r="B24" s="259" t="s">
        <v>161</v>
      </c>
      <c r="C24" s="270" t="s">
        <v>162</v>
      </c>
      <c r="D24" s="260" t="s">
        <v>152</v>
      </c>
      <c r="E24" s="261">
        <v>4</v>
      </c>
      <c r="F24" s="262"/>
      <c r="G24" s="263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0.02</v>
      </c>
      <c r="Q24" s="234">
        <f>ROUND(E24*P24,2)</f>
        <v>0.08</v>
      </c>
      <c r="R24" s="234"/>
      <c r="S24" s="234" t="s">
        <v>144</v>
      </c>
      <c r="T24" s="234" t="s">
        <v>145</v>
      </c>
      <c r="U24" s="234">
        <v>0</v>
      </c>
      <c r="V24" s="234">
        <f>ROUND(E24*U24,2)</f>
        <v>0</v>
      </c>
      <c r="W24" s="234"/>
      <c r="X24" s="234" t="s">
        <v>126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127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13" x14ac:dyDescent="0.25">
      <c r="A25" s="217" t="s">
        <v>120</v>
      </c>
      <c r="B25" s="218" t="s">
        <v>72</v>
      </c>
      <c r="C25" s="271" t="s">
        <v>73</v>
      </c>
      <c r="D25" s="248"/>
      <c r="E25" s="249"/>
      <c r="F25" s="250"/>
      <c r="G25" s="251">
        <f>SUMIF(AG26:AG37,"&lt;&gt;NOR",G26:G37)</f>
        <v>0</v>
      </c>
      <c r="H25" s="241"/>
      <c r="I25" s="241">
        <f>SUM(I26:I37)</f>
        <v>0</v>
      </c>
      <c r="J25" s="241"/>
      <c r="K25" s="241">
        <f>SUM(K26:K37)</f>
        <v>0</v>
      </c>
      <c r="L25" s="241"/>
      <c r="M25" s="241">
        <f>SUM(M26:M37)</f>
        <v>0</v>
      </c>
      <c r="N25" s="241"/>
      <c r="O25" s="241">
        <f>SUM(O26:O37)</f>
        <v>0.16</v>
      </c>
      <c r="P25" s="241"/>
      <c r="Q25" s="241">
        <f>SUM(Q26:Q37)</f>
        <v>0</v>
      </c>
      <c r="R25" s="241"/>
      <c r="S25" s="241"/>
      <c r="T25" s="241"/>
      <c r="U25" s="241"/>
      <c r="V25" s="241">
        <f>SUM(V26:V37)</f>
        <v>12.08</v>
      </c>
      <c r="W25" s="241"/>
      <c r="X25" s="241"/>
      <c r="AG25" t="s">
        <v>121</v>
      </c>
    </row>
    <row r="26" spans="1:60" ht="40.5" outlineLevel="1" x14ac:dyDescent="0.25">
      <c r="A26" s="231"/>
      <c r="B26" s="232"/>
      <c r="C26" s="272" t="s">
        <v>163</v>
      </c>
      <c r="D26" s="265"/>
      <c r="E26" s="265"/>
      <c r="F26" s="265"/>
      <c r="G26" s="26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164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64" t="str">
        <f>C26</f>
        <v>Izolace potrubí bude splňovat požadavky vyhlášky č. 193/2007. Potrubí bude opatřeno izolací z minerálních vláken s povrchovou úpravou Al polepem nebo z hliníkového plechu. Pokud bude mít tepelná izolace měrnou hodnotu součinitele tepelné vodivosti max. 0,053 W/m.K (při teplotě 100 °C), tloušťky izolací budou dle níže uvedené specifikace.</v>
      </c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52">
        <v>17</v>
      </c>
      <c r="B27" s="253" t="s">
        <v>165</v>
      </c>
      <c r="C27" s="273" t="s">
        <v>166</v>
      </c>
      <c r="D27" s="254" t="s">
        <v>124</v>
      </c>
      <c r="E27" s="255">
        <v>40</v>
      </c>
      <c r="F27" s="256"/>
      <c r="G27" s="257">
        <f>ROUND(E27*F27,2)</f>
        <v>0</v>
      </c>
      <c r="H27" s="235"/>
      <c r="I27" s="234">
        <f>ROUND(E27*H27,2)</f>
        <v>0</v>
      </c>
      <c r="J27" s="235"/>
      <c r="K27" s="234">
        <f>ROUND(E27*J27,2)</f>
        <v>0</v>
      </c>
      <c r="L27" s="234">
        <v>21</v>
      </c>
      <c r="M27" s="234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4"/>
      <c r="S27" s="234" t="s">
        <v>125</v>
      </c>
      <c r="T27" s="234" t="s">
        <v>125</v>
      </c>
      <c r="U27" s="234">
        <v>0.30199999999999999</v>
      </c>
      <c r="V27" s="234">
        <f>ROUND(E27*U27,2)</f>
        <v>12.08</v>
      </c>
      <c r="W27" s="234"/>
      <c r="X27" s="234" t="s">
        <v>126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127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4" t="s">
        <v>167</v>
      </c>
      <c r="D28" s="239"/>
      <c r="E28" s="240">
        <v>8.5</v>
      </c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168</v>
      </c>
      <c r="AH28" s="214">
        <v>5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4" t="s">
        <v>169</v>
      </c>
      <c r="D29" s="239"/>
      <c r="E29" s="240">
        <v>6</v>
      </c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168</v>
      </c>
      <c r="AH29" s="214">
        <v>5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4" t="s">
        <v>170</v>
      </c>
      <c r="D30" s="239"/>
      <c r="E30" s="240">
        <v>4.5</v>
      </c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168</v>
      </c>
      <c r="AH30" s="214">
        <v>5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31"/>
      <c r="B31" s="232"/>
      <c r="C31" s="274" t="s">
        <v>171</v>
      </c>
      <c r="D31" s="239"/>
      <c r="E31" s="240">
        <v>21</v>
      </c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168</v>
      </c>
      <c r="AH31" s="214">
        <v>5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" outlineLevel="1" x14ac:dyDescent="0.25">
      <c r="A32" s="258">
        <v>18</v>
      </c>
      <c r="B32" s="259" t="s">
        <v>172</v>
      </c>
      <c r="C32" s="270" t="s">
        <v>173</v>
      </c>
      <c r="D32" s="260" t="s">
        <v>152</v>
      </c>
      <c r="E32" s="261">
        <v>4</v>
      </c>
      <c r="F32" s="262"/>
      <c r="G32" s="263">
        <f>ROUND(E32*F32,2)</f>
        <v>0</v>
      </c>
      <c r="H32" s="235"/>
      <c r="I32" s="234">
        <f>ROUND(E32*H32,2)</f>
        <v>0</v>
      </c>
      <c r="J32" s="235"/>
      <c r="K32" s="234">
        <f>ROUND(E32*J32,2)</f>
        <v>0</v>
      </c>
      <c r="L32" s="234">
        <v>21</v>
      </c>
      <c r="M32" s="234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4"/>
      <c r="S32" s="234" t="s">
        <v>144</v>
      </c>
      <c r="T32" s="234" t="s">
        <v>145</v>
      </c>
      <c r="U32" s="234">
        <v>0</v>
      </c>
      <c r="V32" s="234">
        <f>ROUND(E32*U32,2)</f>
        <v>0</v>
      </c>
      <c r="W32" s="234"/>
      <c r="X32" s="234" t="s">
        <v>126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127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0" outlineLevel="1" x14ac:dyDescent="0.25">
      <c r="A33" s="258">
        <v>19</v>
      </c>
      <c r="B33" s="259" t="s">
        <v>174</v>
      </c>
      <c r="C33" s="270" t="s">
        <v>175</v>
      </c>
      <c r="D33" s="260" t="s">
        <v>124</v>
      </c>
      <c r="E33" s="261">
        <v>8.5</v>
      </c>
      <c r="F33" s="262"/>
      <c r="G33" s="263">
        <f>ROUND(E33*F33,2)</f>
        <v>0</v>
      </c>
      <c r="H33" s="235"/>
      <c r="I33" s="234">
        <f>ROUND(E33*H33,2)</f>
        <v>0</v>
      </c>
      <c r="J33" s="235"/>
      <c r="K33" s="234">
        <f>ROUND(E33*J33,2)</f>
        <v>0</v>
      </c>
      <c r="L33" s="234">
        <v>21</v>
      </c>
      <c r="M33" s="234">
        <f>G33*(1+L33/100)</f>
        <v>0</v>
      </c>
      <c r="N33" s="234">
        <v>1.72E-3</v>
      </c>
      <c r="O33" s="234">
        <f>ROUND(E33*N33,2)</f>
        <v>0.01</v>
      </c>
      <c r="P33" s="234">
        <v>0</v>
      </c>
      <c r="Q33" s="234">
        <f>ROUND(E33*P33,2)</f>
        <v>0</v>
      </c>
      <c r="R33" s="234" t="s">
        <v>176</v>
      </c>
      <c r="S33" s="234" t="s">
        <v>125</v>
      </c>
      <c r="T33" s="234" t="s">
        <v>125</v>
      </c>
      <c r="U33" s="234">
        <v>0</v>
      </c>
      <c r="V33" s="234">
        <f>ROUND(E33*U33,2)</f>
        <v>0</v>
      </c>
      <c r="W33" s="234"/>
      <c r="X33" s="234" t="s">
        <v>177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178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0" outlineLevel="1" x14ac:dyDescent="0.25">
      <c r="A34" s="258">
        <v>20</v>
      </c>
      <c r="B34" s="259" t="s">
        <v>179</v>
      </c>
      <c r="C34" s="270" t="s">
        <v>180</v>
      </c>
      <c r="D34" s="260" t="s">
        <v>124</v>
      </c>
      <c r="E34" s="261">
        <v>6</v>
      </c>
      <c r="F34" s="262"/>
      <c r="G34" s="263">
        <f>ROUND(E34*F34,2)</f>
        <v>0</v>
      </c>
      <c r="H34" s="235"/>
      <c r="I34" s="234">
        <f>ROUND(E34*H34,2)</f>
        <v>0</v>
      </c>
      <c r="J34" s="235"/>
      <c r="K34" s="234">
        <f>ROUND(E34*J34,2)</f>
        <v>0</v>
      </c>
      <c r="L34" s="234">
        <v>21</v>
      </c>
      <c r="M34" s="234">
        <f>G34*(1+L34/100)</f>
        <v>0</v>
      </c>
      <c r="N34" s="234">
        <v>1.8699999999999999E-3</v>
      </c>
      <c r="O34" s="234">
        <f>ROUND(E34*N34,2)</f>
        <v>0.01</v>
      </c>
      <c r="P34" s="234">
        <v>0</v>
      </c>
      <c r="Q34" s="234">
        <f>ROUND(E34*P34,2)</f>
        <v>0</v>
      </c>
      <c r="R34" s="234" t="s">
        <v>176</v>
      </c>
      <c r="S34" s="234" t="s">
        <v>125</v>
      </c>
      <c r="T34" s="234" t="s">
        <v>125</v>
      </c>
      <c r="U34" s="234">
        <v>0</v>
      </c>
      <c r="V34" s="234">
        <f>ROUND(E34*U34,2)</f>
        <v>0</v>
      </c>
      <c r="W34" s="234"/>
      <c r="X34" s="234" t="s">
        <v>177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178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0" outlineLevel="1" x14ac:dyDescent="0.25">
      <c r="A35" s="258">
        <v>21</v>
      </c>
      <c r="B35" s="259" t="s">
        <v>181</v>
      </c>
      <c r="C35" s="270" t="s">
        <v>182</v>
      </c>
      <c r="D35" s="260" t="s">
        <v>124</v>
      </c>
      <c r="E35" s="261">
        <v>4.5</v>
      </c>
      <c r="F35" s="262"/>
      <c r="G35" s="263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21</v>
      </c>
      <c r="M35" s="234">
        <f>G35*(1+L35/100)</f>
        <v>0</v>
      </c>
      <c r="N35" s="234">
        <v>4.0299999999999997E-3</v>
      </c>
      <c r="O35" s="234">
        <f>ROUND(E35*N35,2)</f>
        <v>0.02</v>
      </c>
      <c r="P35" s="234">
        <v>0</v>
      </c>
      <c r="Q35" s="234">
        <f>ROUND(E35*P35,2)</f>
        <v>0</v>
      </c>
      <c r="R35" s="234" t="s">
        <v>176</v>
      </c>
      <c r="S35" s="234" t="s">
        <v>125</v>
      </c>
      <c r="T35" s="234" t="s">
        <v>125</v>
      </c>
      <c r="U35" s="234">
        <v>0</v>
      </c>
      <c r="V35" s="234">
        <f>ROUND(E35*U35,2)</f>
        <v>0</v>
      </c>
      <c r="W35" s="234"/>
      <c r="X35" s="234" t="s">
        <v>177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178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0" outlineLevel="1" x14ac:dyDescent="0.25">
      <c r="A36" s="252">
        <v>22</v>
      </c>
      <c r="B36" s="253" t="s">
        <v>183</v>
      </c>
      <c r="C36" s="273" t="s">
        <v>184</v>
      </c>
      <c r="D36" s="254" t="s">
        <v>124</v>
      </c>
      <c r="E36" s="255">
        <v>21</v>
      </c>
      <c r="F36" s="256"/>
      <c r="G36" s="257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4">
        <v>5.7999999999999996E-3</v>
      </c>
      <c r="O36" s="234">
        <f>ROUND(E36*N36,2)</f>
        <v>0.12</v>
      </c>
      <c r="P36" s="234">
        <v>0</v>
      </c>
      <c r="Q36" s="234">
        <f>ROUND(E36*P36,2)</f>
        <v>0</v>
      </c>
      <c r="R36" s="234" t="s">
        <v>176</v>
      </c>
      <c r="S36" s="234" t="s">
        <v>125</v>
      </c>
      <c r="T36" s="234" t="s">
        <v>125</v>
      </c>
      <c r="U36" s="234">
        <v>0</v>
      </c>
      <c r="V36" s="234">
        <f>ROUND(E36*U36,2)</f>
        <v>0</v>
      </c>
      <c r="W36" s="234"/>
      <c r="X36" s="234" t="s">
        <v>177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178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31">
        <v>23</v>
      </c>
      <c r="B37" s="232" t="s">
        <v>185</v>
      </c>
      <c r="C37" s="275" t="s">
        <v>186</v>
      </c>
      <c r="D37" s="233" t="s">
        <v>0</v>
      </c>
      <c r="E37" s="266"/>
      <c r="F37" s="235"/>
      <c r="G37" s="234">
        <f>ROUND(E37*F37,2)</f>
        <v>0</v>
      </c>
      <c r="H37" s="235"/>
      <c r="I37" s="234">
        <f>ROUND(E37*H37,2)</f>
        <v>0</v>
      </c>
      <c r="J37" s="235"/>
      <c r="K37" s="234">
        <f>ROUND(E37*J37,2)</f>
        <v>0</v>
      </c>
      <c r="L37" s="234">
        <v>21</v>
      </c>
      <c r="M37" s="234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4"/>
      <c r="S37" s="234" t="s">
        <v>125</v>
      </c>
      <c r="T37" s="234" t="s">
        <v>125</v>
      </c>
      <c r="U37" s="234">
        <v>0</v>
      </c>
      <c r="V37" s="234">
        <f>ROUND(E37*U37,2)</f>
        <v>0</v>
      </c>
      <c r="W37" s="234"/>
      <c r="X37" s="234" t="s">
        <v>187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188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13" x14ac:dyDescent="0.25">
      <c r="A38" s="242" t="s">
        <v>120</v>
      </c>
      <c r="B38" s="243" t="s">
        <v>76</v>
      </c>
      <c r="C38" s="269" t="s">
        <v>77</v>
      </c>
      <c r="D38" s="244"/>
      <c r="E38" s="245"/>
      <c r="F38" s="246"/>
      <c r="G38" s="247">
        <f>SUMIF(AG39:AG111,"&lt;&gt;NOR",G39:G111)</f>
        <v>0</v>
      </c>
      <c r="H38" s="241"/>
      <c r="I38" s="241">
        <f>SUM(I39:I111)</f>
        <v>0</v>
      </c>
      <c r="J38" s="241"/>
      <c r="K38" s="241">
        <f>SUM(K39:K111)</f>
        <v>0</v>
      </c>
      <c r="L38" s="241"/>
      <c r="M38" s="241">
        <f>SUM(M39:M111)</f>
        <v>0</v>
      </c>
      <c r="N38" s="241"/>
      <c r="O38" s="241">
        <f>SUM(O39:O111)</f>
        <v>0</v>
      </c>
      <c r="P38" s="241"/>
      <c r="Q38" s="241">
        <f>SUM(Q39:Q111)</f>
        <v>0</v>
      </c>
      <c r="R38" s="241"/>
      <c r="S38" s="241"/>
      <c r="T38" s="241"/>
      <c r="U38" s="241"/>
      <c r="V38" s="241">
        <f>SUM(V39:V111)</f>
        <v>0</v>
      </c>
      <c r="W38" s="241"/>
      <c r="X38" s="241"/>
      <c r="AG38" t="s">
        <v>121</v>
      </c>
    </row>
    <row r="39" spans="1:60" outlineLevel="1" x14ac:dyDescent="0.25">
      <c r="A39" s="252">
        <v>24</v>
      </c>
      <c r="B39" s="253" t="s">
        <v>189</v>
      </c>
      <c r="C39" s="273" t="s">
        <v>190</v>
      </c>
      <c r="D39" s="254" t="s">
        <v>152</v>
      </c>
      <c r="E39" s="255">
        <v>2</v>
      </c>
      <c r="F39" s="256"/>
      <c r="G39" s="257">
        <f>ROUND(E39*F39,2)</f>
        <v>0</v>
      </c>
      <c r="H39" s="235"/>
      <c r="I39" s="234">
        <f>ROUND(E39*H39,2)</f>
        <v>0</v>
      </c>
      <c r="J39" s="235"/>
      <c r="K39" s="234">
        <f>ROUND(E39*J39,2)</f>
        <v>0</v>
      </c>
      <c r="L39" s="234">
        <v>21</v>
      </c>
      <c r="M39" s="234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4"/>
      <c r="S39" s="234" t="s">
        <v>144</v>
      </c>
      <c r="T39" s="234" t="s">
        <v>145</v>
      </c>
      <c r="U39" s="234">
        <v>0</v>
      </c>
      <c r="V39" s="234">
        <f>ROUND(E39*U39,2)</f>
        <v>0</v>
      </c>
      <c r="W39" s="234"/>
      <c r="X39" s="234" t="s">
        <v>126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127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2" t="s">
        <v>191</v>
      </c>
      <c r="D40" s="265"/>
      <c r="E40" s="265"/>
      <c r="F40" s="265"/>
      <c r="G40" s="265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164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31"/>
      <c r="B41" s="232"/>
      <c r="C41" s="276" t="s">
        <v>192</v>
      </c>
      <c r="D41" s="267"/>
      <c r="E41" s="267"/>
      <c r="F41" s="267"/>
      <c r="G41" s="267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164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6" t="s">
        <v>193</v>
      </c>
      <c r="D42" s="267"/>
      <c r="E42" s="267"/>
      <c r="F42" s="267"/>
      <c r="G42" s="267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164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31"/>
      <c r="B43" s="232"/>
      <c r="C43" s="276" t="s">
        <v>194</v>
      </c>
      <c r="D43" s="267"/>
      <c r="E43" s="267"/>
      <c r="F43" s="267"/>
      <c r="G43" s="267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164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6" t="s">
        <v>195</v>
      </c>
      <c r="D44" s="267"/>
      <c r="E44" s="267"/>
      <c r="F44" s="267"/>
      <c r="G44" s="267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164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31"/>
      <c r="B45" s="232"/>
      <c r="C45" s="276" t="s">
        <v>196</v>
      </c>
      <c r="D45" s="267"/>
      <c r="E45" s="267"/>
      <c r="F45" s="267"/>
      <c r="G45" s="267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164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6" t="s">
        <v>197</v>
      </c>
      <c r="D46" s="267"/>
      <c r="E46" s="267"/>
      <c r="F46" s="267"/>
      <c r="G46" s="267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164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31"/>
      <c r="B47" s="232"/>
      <c r="C47" s="276" t="s">
        <v>198</v>
      </c>
      <c r="D47" s="267"/>
      <c r="E47" s="267"/>
      <c r="F47" s="267"/>
      <c r="G47" s="267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164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6" t="s">
        <v>199</v>
      </c>
      <c r="D48" s="267"/>
      <c r="E48" s="267"/>
      <c r="F48" s="267"/>
      <c r="G48" s="267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164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31"/>
      <c r="B49" s="232"/>
      <c r="C49" s="276" t="s">
        <v>200</v>
      </c>
      <c r="D49" s="267"/>
      <c r="E49" s="267"/>
      <c r="F49" s="267"/>
      <c r="G49" s="267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164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6" t="s">
        <v>511</v>
      </c>
      <c r="D50" s="267"/>
      <c r="E50" s="267"/>
      <c r="F50" s="267"/>
      <c r="G50" s="267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164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31"/>
      <c r="B51" s="232"/>
      <c r="C51" s="276" t="s">
        <v>201</v>
      </c>
      <c r="D51" s="267"/>
      <c r="E51" s="267"/>
      <c r="F51" s="267"/>
      <c r="G51" s="267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164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31"/>
      <c r="B52" s="232"/>
      <c r="C52" s="276" t="s">
        <v>202</v>
      </c>
      <c r="D52" s="267"/>
      <c r="E52" s="267"/>
      <c r="F52" s="267"/>
      <c r="G52" s="267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164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31"/>
      <c r="B53" s="232"/>
      <c r="C53" s="276" t="s">
        <v>203</v>
      </c>
      <c r="D53" s="267"/>
      <c r="E53" s="267"/>
      <c r="F53" s="267"/>
      <c r="G53" s="267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164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64" t="str">
        <f>C53</f>
        <v>- Všechny díly, které přicházejí do styku se spalinami a kondenzátní vodou budou z ušlechtilé oceli (1.4571)</v>
      </c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31"/>
      <c r="B54" s="232"/>
      <c r="C54" s="277" t="s">
        <v>204</v>
      </c>
      <c r="D54" s="236"/>
      <c r="E54" s="237"/>
      <c r="F54" s="238"/>
      <c r="G54" s="238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164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31"/>
      <c r="B55" s="232"/>
      <c r="C55" s="276" t="s">
        <v>205</v>
      </c>
      <c r="D55" s="267"/>
      <c r="E55" s="267"/>
      <c r="F55" s="267"/>
      <c r="G55" s="267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164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31"/>
      <c r="B56" s="232"/>
      <c r="C56" s="276" t="s">
        <v>206</v>
      </c>
      <c r="D56" s="267"/>
      <c r="E56" s="267"/>
      <c r="F56" s="267"/>
      <c r="G56" s="267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164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31"/>
      <c r="B57" s="232"/>
      <c r="C57" s="276" t="s">
        <v>207</v>
      </c>
      <c r="D57" s="267"/>
      <c r="E57" s="267"/>
      <c r="F57" s="267"/>
      <c r="G57" s="267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164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31"/>
      <c r="B58" s="232"/>
      <c r="C58" s="276" t="s">
        <v>208</v>
      </c>
      <c r="D58" s="267"/>
      <c r="E58" s="267"/>
      <c r="F58" s="267"/>
      <c r="G58" s="267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164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31"/>
      <c r="B59" s="232"/>
      <c r="C59" s="276" t="s">
        <v>209</v>
      </c>
      <c r="D59" s="267"/>
      <c r="E59" s="267"/>
      <c r="F59" s="267"/>
      <c r="G59" s="267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164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31"/>
      <c r="B60" s="232"/>
      <c r="C60" s="276" t="s">
        <v>210</v>
      </c>
      <c r="D60" s="267"/>
      <c r="E60" s="267"/>
      <c r="F60" s="267"/>
      <c r="G60" s="267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14"/>
      <c r="Z60" s="214"/>
      <c r="AA60" s="214"/>
      <c r="AB60" s="214"/>
      <c r="AC60" s="214"/>
      <c r="AD60" s="214"/>
      <c r="AE60" s="214"/>
      <c r="AF60" s="214"/>
      <c r="AG60" s="214" t="s">
        <v>164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31"/>
      <c r="B61" s="232"/>
      <c r="C61" s="276" t="s">
        <v>211</v>
      </c>
      <c r="D61" s="267"/>
      <c r="E61" s="267"/>
      <c r="F61" s="267"/>
      <c r="G61" s="267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164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31"/>
      <c r="B62" s="232"/>
      <c r="C62" s="276" t="s">
        <v>212</v>
      </c>
      <c r="D62" s="267"/>
      <c r="E62" s="267"/>
      <c r="F62" s="267"/>
      <c r="G62" s="267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164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31"/>
      <c r="B63" s="232"/>
      <c r="C63" s="276" t="s">
        <v>213</v>
      </c>
      <c r="D63" s="267"/>
      <c r="E63" s="267"/>
      <c r="F63" s="267"/>
      <c r="G63" s="267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164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5" outlineLevel="1" x14ac:dyDescent="0.25">
      <c r="A64" s="231"/>
      <c r="B64" s="232"/>
      <c r="C64" s="276" t="s">
        <v>214</v>
      </c>
      <c r="D64" s="267"/>
      <c r="E64" s="267"/>
      <c r="F64" s="267"/>
      <c r="G64" s="267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164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64" t="str">
        <f>C64</f>
        <v>- Sada pro splnění bezoečnostních požadavků dle ČSn EN 12 828 - přídavný omezovač maximálního tlaku, přídavný bezpečnostní omezovač teploty, bezpečnostní termostat.</v>
      </c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31"/>
      <c r="B65" s="232"/>
      <c r="C65" s="276" t="s">
        <v>215</v>
      </c>
      <c r="D65" s="267"/>
      <c r="E65" s="267"/>
      <c r="F65" s="267"/>
      <c r="G65" s="267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164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31"/>
      <c r="B66" s="232"/>
      <c r="C66" s="276" t="s">
        <v>216</v>
      </c>
      <c r="D66" s="267"/>
      <c r="E66" s="267"/>
      <c r="F66" s="267"/>
      <c r="G66" s="267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164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52">
        <v>25</v>
      </c>
      <c r="B67" s="253" t="s">
        <v>217</v>
      </c>
      <c r="C67" s="273" t="s">
        <v>218</v>
      </c>
      <c r="D67" s="254" t="s">
        <v>152</v>
      </c>
      <c r="E67" s="255">
        <v>1</v>
      </c>
      <c r="F67" s="256"/>
      <c r="G67" s="257">
        <f>ROUND(E67*F67,2)</f>
        <v>0</v>
      </c>
      <c r="H67" s="235"/>
      <c r="I67" s="234">
        <f>ROUND(E67*H67,2)</f>
        <v>0</v>
      </c>
      <c r="J67" s="235"/>
      <c r="K67" s="234">
        <f>ROUND(E67*J67,2)</f>
        <v>0</v>
      </c>
      <c r="L67" s="234">
        <v>21</v>
      </c>
      <c r="M67" s="234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4"/>
      <c r="S67" s="234" t="s">
        <v>144</v>
      </c>
      <c r="T67" s="234" t="s">
        <v>145</v>
      </c>
      <c r="U67" s="234">
        <v>0</v>
      </c>
      <c r="V67" s="234">
        <f>ROUND(E67*U67,2)</f>
        <v>0</v>
      </c>
      <c r="W67" s="234"/>
      <c r="X67" s="234" t="s">
        <v>126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127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31"/>
      <c r="B68" s="232"/>
      <c r="C68" s="272" t="s">
        <v>219</v>
      </c>
      <c r="D68" s="265"/>
      <c r="E68" s="265"/>
      <c r="F68" s="265"/>
      <c r="G68" s="265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164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31"/>
      <c r="B69" s="232"/>
      <c r="C69" s="276" t="s">
        <v>220</v>
      </c>
      <c r="D69" s="267"/>
      <c r="E69" s="267"/>
      <c r="F69" s="267"/>
      <c r="G69" s="267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164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31"/>
      <c r="B70" s="232"/>
      <c r="C70" s="276" t="s">
        <v>221</v>
      </c>
      <c r="D70" s="267"/>
      <c r="E70" s="267"/>
      <c r="F70" s="267"/>
      <c r="G70" s="267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164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31"/>
      <c r="B71" s="232"/>
      <c r="C71" s="276" t="s">
        <v>222</v>
      </c>
      <c r="D71" s="267"/>
      <c r="E71" s="267"/>
      <c r="F71" s="267"/>
      <c r="G71" s="267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164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6" t="s">
        <v>223</v>
      </c>
      <c r="D72" s="267"/>
      <c r="E72" s="267"/>
      <c r="F72" s="267"/>
      <c r="G72" s="267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164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31"/>
      <c r="B73" s="232"/>
      <c r="C73" s="276" t="s">
        <v>224</v>
      </c>
      <c r="D73" s="267"/>
      <c r="E73" s="267"/>
      <c r="F73" s="267"/>
      <c r="G73" s="267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164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6" t="s">
        <v>225</v>
      </c>
      <c r="D74" s="267"/>
      <c r="E74" s="267"/>
      <c r="F74" s="267"/>
      <c r="G74" s="267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164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31"/>
      <c r="B75" s="232"/>
      <c r="C75" s="276" t="s">
        <v>226</v>
      </c>
      <c r="D75" s="267"/>
      <c r="E75" s="267"/>
      <c r="F75" s="267"/>
      <c r="G75" s="267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164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6" t="s">
        <v>227</v>
      </c>
      <c r="D76" s="267"/>
      <c r="E76" s="267"/>
      <c r="F76" s="267"/>
      <c r="G76" s="267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164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52">
        <v>26</v>
      </c>
      <c r="B77" s="253" t="s">
        <v>228</v>
      </c>
      <c r="C77" s="273" t="s">
        <v>229</v>
      </c>
      <c r="D77" s="254" t="s">
        <v>152</v>
      </c>
      <c r="E77" s="255">
        <v>2</v>
      </c>
      <c r="F77" s="256"/>
      <c r="G77" s="257">
        <f>ROUND(E77*F77,2)</f>
        <v>0</v>
      </c>
      <c r="H77" s="235"/>
      <c r="I77" s="234">
        <f>ROUND(E77*H77,2)</f>
        <v>0</v>
      </c>
      <c r="J77" s="235"/>
      <c r="K77" s="234">
        <f>ROUND(E77*J77,2)</f>
        <v>0</v>
      </c>
      <c r="L77" s="234">
        <v>21</v>
      </c>
      <c r="M77" s="234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4"/>
      <c r="S77" s="234" t="s">
        <v>144</v>
      </c>
      <c r="T77" s="234" t="s">
        <v>145</v>
      </c>
      <c r="U77" s="234">
        <v>0</v>
      </c>
      <c r="V77" s="234">
        <f>ROUND(E77*U77,2)</f>
        <v>0</v>
      </c>
      <c r="W77" s="234"/>
      <c r="X77" s="234" t="s">
        <v>126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127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0.5" outlineLevel="1" x14ac:dyDescent="0.25">
      <c r="A78" s="231"/>
      <c r="B78" s="232"/>
      <c r="C78" s="272" t="s">
        <v>512</v>
      </c>
      <c r="D78" s="265"/>
      <c r="E78" s="265"/>
      <c r="F78" s="265"/>
      <c r="G78" s="265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164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64" t="str">
        <f>C78</f>
        <v>Jednostupňové, s pevnou spojkou, odstředivé čerpadlo se sacími a výtlačnými hrdly stejných průměrů v jedné ose. Čerpadlo bude vybaveno nevyváženou ucpávkou s pryžovým vlnovcem. Hřídelová ucpávka je podle EN 12756.</v>
      </c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31"/>
      <c r="B79" s="232"/>
      <c r="C79" s="276" t="s">
        <v>230</v>
      </c>
      <c r="D79" s="267"/>
      <c r="E79" s="267"/>
      <c r="F79" s="267"/>
      <c r="G79" s="267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164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6" t="s">
        <v>231</v>
      </c>
      <c r="D80" s="267"/>
      <c r="E80" s="267"/>
      <c r="F80" s="267"/>
      <c r="G80" s="267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164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31"/>
      <c r="B81" s="232"/>
      <c r="C81" s="276" t="s">
        <v>232</v>
      </c>
      <c r="D81" s="267"/>
      <c r="E81" s="267"/>
      <c r="F81" s="267"/>
      <c r="G81" s="267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14"/>
      <c r="Z81" s="214"/>
      <c r="AA81" s="214"/>
      <c r="AB81" s="214"/>
      <c r="AC81" s="214"/>
      <c r="AD81" s="214"/>
      <c r="AE81" s="214"/>
      <c r="AF81" s="214"/>
      <c r="AG81" s="214" t="s">
        <v>164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6" t="s">
        <v>233</v>
      </c>
      <c r="D82" s="267"/>
      <c r="E82" s="267"/>
      <c r="F82" s="267"/>
      <c r="G82" s="267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164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31"/>
      <c r="B83" s="232"/>
      <c r="C83" s="276" t="s">
        <v>234</v>
      </c>
      <c r="D83" s="267"/>
      <c r="E83" s="267"/>
      <c r="F83" s="267"/>
      <c r="G83" s="267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164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6" t="s">
        <v>235</v>
      </c>
      <c r="D84" s="267"/>
      <c r="E84" s="267"/>
      <c r="F84" s="267"/>
      <c r="G84" s="267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164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31"/>
      <c r="B85" s="232"/>
      <c r="C85" s="276" t="s">
        <v>236</v>
      </c>
      <c r="D85" s="267"/>
      <c r="E85" s="267"/>
      <c r="F85" s="267"/>
      <c r="G85" s="267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164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31"/>
      <c r="B86" s="232"/>
      <c r="C86" s="276" t="s">
        <v>237</v>
      </c>
      <c r="D86" s="267"/>
      <c r="E86" s="267"/>
      <c r="F86" s="267"/>
      <c r="G86" s="267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164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31"/>
      <c r="B87" s="232"/>
      <c r="C87" s="276" t="s">
        <v>238</v>
      </c>
      <c r="D87" s="267"/>
      <c r="E87" s="267"/>
      <c r="F87" s="267"/>
      <c r="G87" s="267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164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31"/>
      <c r="B88" s="232"/>
      <c r="C88" s="276" t="s">
        <v>239</v>
      </c>
      <c r="D88" s="267"/>
      <c r="E88" s="267"/>
      <c r="F88" s="267"/>
      <c r="G88" s="267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164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6" t="s">
        <v>240</v>
      </c>
      <c r="D89" s="267"/>
      <c r="E89" s="267"/>
      <c r="F89" s="267"/>
      <c r="G89" s="267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164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/>
      <c r="B90" s="232"/>
      <c r="C90" s="276" t="s">
        <v>241</v>
      </c>
      <c r="D90" s="267"/>
      <c r="E90" s="267"/>
      <c r="F90" s="267"/>
      <c r="G90" s="267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164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31"/>
      <c r="B91" s="232"/>
      <c r="C91" s="276" t="s">
        <v>242</v>
      </c>
      <c r="D91" s="267"/>
      <c r="E91" s="267"/>
      <c r="F91" s="267"/>
      <c r="G91" s="267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164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31"/>
      <c r="B92" s="232"/>
      <c r="C92" s="276" t="s">
        <v>243</v>
      </c>
      <c r="D92" s="267"/>
      <c r="E92" s="267"/>
      <c r="F92" s="267"/>
      <c r="G92" s="267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164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6" t="s">
        <v>244</v>
      </c>
      <c r="D93" s="267"/>
      <c r="E93" s="267"/>
      <c r="F93" s="267"/>
      <c r="G93" s="267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164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0" outlineLevel="1" x14ac:dyDescent="0.25">
      <c r="A94" s="252">
        <v>27</v>
      </c>
      <c r="B94" s="253" t="s">
        <v>245</v>
      </c>
      <c r="C94" s="273" t="s">
        <v>246</v>
      </c>
      <c r="D94" s="254" t="s">
        <v>152</v>
      </c>
      <c r="E94" s="255">
        <v>2</v>
      </c>
      <c r="F94" s="256"/>
      <c r="G94" s="257">
        <f>ROUND(E94*F94,2)</f>
        <v>0</v>
      </c>
      <c r="H94" s="235"/>
      <c r="I94" s="234">
        <f>ROUND(E94*H94,2)</f>
        <v>0</v>
      </c>
      <c r="J94" s="235"/>
      <c r="K94" s="234">
        <f>ROUND(E94*J94,2)</f>
        <v>0</v>
      </c>
      <c r="L94" s="234">
        <v>21</v>
      </c>
      <c r="M94" s="234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4"/>
      <c r="S94" s="234" t="s">
        <v>144</v>
      </c>
      <c r="T94" s="234" t="s">
        <v>145</v>
      </c>
      <c r="U94" s="234">
        <v>0</v>
      </c>
      <c r="V94" s="234">
        <f>ROUND(E94*U94,2)</f>
        <v>0</v>
      </c>
      <c r="W94" s="234"/>
      <c r="X94" s="234" t="s">
        <v>126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127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2" t="s">
        <v>247</v>
      </c>
      <c r="D95" s="265"/>
      <c r="E95" s="265"/>
      <c r="F95" s="265"/>
      <c r="G95" s="265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164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31"/>
      <c r="B96" s="232"/>
      <c r="C96" s="276" t="s">
        <v>248</v>
      </c>
      <c r="D96" s="267"/>
      <c r="E96" s="267"/>
      <c r="F96" s="267"/>
      <c r="G96" s="267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164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6" t="s">
        <v>249</v>
      </c>
      <c r="D97" s="267"/>
      <c r="E97" s="267"/>
      <c r="F97" s="267"/>
      <c r="G97" s="267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164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6" t="s">
        <v>250</v>
      </c>
      <c r="D98" s="267"/>
      <c r="E98" s="267"/>
      <c r="F98" s="267"/>
      <c r="G98" s="267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164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6" t="s">
        <v>251</v>
      </c>
      <c r="D99" s="267"/>
      <c r="E99" s="267"/>
      <c r="F99" s="267"/>
      <c r="G99" s="267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164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31"/>
      <c r="B100" s="232"/>
      <c r="C100" s="276" t="s">
        <v>252</v>
      </c>
      <c r="D100" s="267"/>
      <c r="E100" s="267"/>
      <c r="F100" s="267"/>
      <c r="G100" s="267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164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6" t="s">
        <v>253</v>
      </c>
      <c r="D101" s="267"/>
      <c r="E101" s="267"/>
      <c r="F101" s="267"/>
      <c r="G101" s="267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164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31"/>
      <c r="B102" s="232"/>
      <c r="C102" s="276" t="s">
        <v>254</v>
      </c>
      <c r="D102" s="267"/>
      <c r="E102" s="267"/>
      <c r="F102" s="267"/>
      <c r="G102" s="267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164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6" t="s">
        <v>255</v>
      </c>
      <c r="D103" s="267"/>
      <c r="E103" s="267"/>
      <c r="F103" s="267"/>
      <c r="G103" s="267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164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6" t="s">
        <v>256</v>
      </c>
      <c r="D104" s="267"/>
      <c r="E104" s="267"/>
      <c r="F104" s="267"/>
      <c r="G104" s="267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164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/>
      <c r="B105" s="232"/>
      <c r="C105" s="276" t="s">
        <v>257</v>
      </c>
      <c r="D105" s="267"/>
      <c r="E105" s="267"/>
      <c r="F105" s="267"/>
      <c r="G105" s="267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164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31"/>
      <c r="B106" s="232"/>
      <c r="C106" s="276" t="s">
        <v>258</v>
      </c>
      <c r="D106" s="267"/>
      <c r="E106" s="267"/>
      <c r="F106" s="267"/>
      <c r="G106" s="267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164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31"/>
      <c r="B107" s="232"/>
      <c r="C107" s="276" t="s">
        <v>259</v>
      </c>
      <c r="D107" s="267"/>
      <c r="E107" s="267"/>
      <c r="F107" s="267"/>
      <c r="G107" s="267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164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31"/>
      <c r="B108" s="232"/>
      <c r="C108" s="276" t="s">
        <v>260</v>
      </c>
      <c r="D108" s="267"/>
      <c r="E108" s="267"/>
      <c r="F108" s="267"/>
      <c r="G108" s="267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164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31"/>
      <c r="B109" s="232"/>
      <c r="C109" s="276" t="s">
        <v>261</v>
      </c>
      <c r="D109" s="267"/>
      <c r="E109" s="267"/>
      <c r="F109" s="267"/>
      <c r="G109" s="267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164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31"/>
      <c r="B110" s="232"/>
      <c r="C110" s="276" t="s">
        <v>262</v>
      </c>
      <c r="D110" s="267"/>
      <c r="E110" s="267"/>
      <c r="F110" s="267"/>
      <c r="G110" s="267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164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31">
        <v>28</v>
      </c>
      <c r="B111" s="232" t="s">
        <v>263</v>
      </c>
      <c r="C111" s="275" t="s">
        <v>264</v>
      </c>
      <c r="D111" s="233" t="s">
        <v>0</v>
      </c>
      <c r="E111" s="266"/>
      <c r="F111" s="235"/>
      <c r="G111" s="234">
        <f>ROUND(E111*F111,2)</f>
        <v>0</v>
      </c>
      <c r="H111" s="235"/>
      <c r="I111" s="234">
        <f>ROUND(E111*H111,2)</f>
        <v>0</v>
      </c>
      <c r="J111" s="235"/>
      <c r="K111" s="234">
        <f>ROUND(E111*J111,2)</f>
        <v>0</v>
      </c>
      <c r="L111" s="234">
        <v>21</v>
      </c>
      <c r="M111" s="234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4"/>
      <c r="S111" s="234" t="s">
        <v>125</v>
      </c>
      <c r="T111" s="234" t="s">
        <v>125</v>
      </c>
      <c r="U111" s="234">
        <v>0</v>
      </c>
      <c r="V111" s="234">
        <f>ROUND(E111*U111,2)</f>
        <v>0</v>
      </c>
      <c r="W111" s="234"/>
      <c r="X111" s="234" t="s">
        <v>187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188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13" x14ac:dyDescent="0.25">
      <c r="A112" s="242" t="s">
        <v>120</v>
      </c>
      <c r="B112" s="243" t="s">
        <v>78</v>
      </c>
      <c r="C112" s="269" t="s">
        <v>79</v>
      </c>
      <c r="D112" s="244"/>
      <c r="E112" s="245"/>
      <c r="F112" s="246"/>
      <c r="G112" s="247">
        <f>SUMIF(AG113:AG166,"&lt;&gt;NOR",G113:G166)</f>
        <v>0</v>
      </c>
      <c r="H112" s="241"/>
      <c r="I112" s="241">
        <f>SUM(I113:I166)</f>
        <v>0</v>
      </c>
      <c r="J112" s="241"/>
      <c r="K112" s="241">
        <f>SUM(K113:K166)</f>
        <v>0</v>
      </c>
      <c r="L112" s="241"/>
      <c r="M112" s="241">
        <f>SUM(M113:M166)</f>
        <v>0</v>
      </c>
      <c r="N112" s="241"/>
      <c r="O112" s="241">
        <f>SUM(O113:O166)</f>
        <v>1.2900000000000003</v>
      </c>
      <c r="P112" s="241"/>
      <c r="Q112" s="241">
        <f>SUM(Q113:Q166)</f>
        <v>0</v>
      </c>
      <c r="R112" s="241"/>
      <c r="S112" s="241"/>
      <c r="T112" s="241"/>
      <c r="U112" s="241"/>
      <c r="V112" s="241">
        <f>SUM(V113:V166)</f>
        <v>140.70000000000002</v>
      </c>
      <c r="W112" s="241"/>
      <c r="X112" s="241"/>
      <c r="AG112" t="s">
        <v>121</v>
      </c>
    </row>
    <row r="113" spans="1:60" ht="20" outlineLevel="1" x14ac:dyDescent="0.25">
      <c r="A113" s="252">
        <v>29</v>
      </c>
      <c r="B113" s="253" t="s">
        <v>265</v>
      </c>
      <c r="C113" s="273" t="s">
        <v>266</v>
      </c>
      <c r="D113" s="254" t="s">
        <v>124</v>
      </c>
      <c r="E113" s="255">
        <v>8</v>
      </c>
      <c r="F113" s="256"/>
      <c r="G113" s="257">
        <f>ROUND(E113*F113,2)</f>
        <v>0</v>
      </c>
      <c r="H113" s="235"/>
      <c r="I113" s="234">
        <f>ROUND(E113*H113,2)</f>
        <v>0</v>
      </c>
      <c r="J113" s="235"/>
      <c r="K113" s="234">
        <f>ROUND(E113*J113,2)</f>
        <v>0</v>
      </c>
      <c r="L113" s="234">
        <v>21</v>
      </c>
      <c r="M113" s="234">
        <f>G113*(1+L113/100)</f>
        <v>0</v>
      </c>
      <c r="N113" s="234">
        <v>5.3499999999999997E-3</v>
      </c>
      <c r="O113" s="234">
        <f>ROUND(E113*N113,2)</f>
        <v>0.04</v>
      </c>
      <c r="P113" s="234">
        <v>0</v>
      </c>
      <c r="Q113" s="234">
        <f>ROUND(E113*P113,2)</f>
        <v>0</v>
      </c>
      <c r="R113" s="234"/>
      <c r="S113" s="234" t="s">
        <v>125</v>
      </c>
      <c r="T113" s="234" t="s">
        <v>125</v>
      </c>
      <c r="U113" s="234">
        <v>0.45300000000000001</v>
      </c>
      <c r="V113" s="234">
        <f>ROUND(E113*U113,2)</f>
        <v>3.62</v>
      </c>
      <c r="W113" s="234"/>
      <c r="X113" s="234" t="s">
        <v>126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127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2" t="s">
        <v>267</v>
      </c>
      <c r="D114" s="265"/>
      <c r="E114" s="265"/>
      <c r="F114" s="265"/>
      <c r="G114" s="265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164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0" outlineLevel="1" x14ac:dyDescent="0.25">
      <c r="A115" s="252">
        <v>30</v>
      </c>
      <c r="B115" s="253" t="s">
        <v>268</v>
      </c>
      <c r="C115" s="273" t="s">
        <v>269</v>
      </c>
      <c r="D115" s="254" t="s">
        <v>124</v>
      </c>
      <c r="E115" s="255">
        <v>3</v>
      </c>
      <c r="F115" s="256"/>
      <c r="G115" s="257">
        <f>ROUND(E115*F115,2)</f>
        <v>0</v>
      </c>
      <c r="H115" s="235"/>
      <c r="I115" s="234">
        <f>ROUND(E115*H115,2)</f>
        <v>0</v>
      </c>
      <c r="J115" s="235"/>
      <c r="K115" s="234">
        <f>ROUND(E115*J115,2)</f>
        <v>0</v>
      </c>
      <c r="L115" s="234">
        <v>21</v>
      </c>
      <c r="M115" s="234">
        <f>G115*(1+L115/100)</f>
        <v>0</v>
      </c>
      <c r="N115" s="234">
        <v>8.2699999999999996E-3</v>
      </c>
      <c r="O115" s="234">
        <f>ROUND(E115*N115,2)</f>
        <v>0.02</v>
      </c>
      <c r="P115" s="234">
        <v>0</v>
      </c>
      <c r="Q115" s="234">
        <f>ROUND(E115*P115,2)</f>
        <v>0</v>
      </c>
      <c r="R115" s="234"/>
      <c r="S115" s="234" t="s">
        <v>125</v>
      </c>
      <c r="T115" s="234" t="s">
        <v>125</v>
      </c>
      <c r="U115" s="234">
        <v>0.73499999999999999</v>
      </c>
      <c r="V115" s="234">
        <f>ROUND(E115*U115,2)</f>
        <v>2.21</v>
      </c>
      <c r="W115" s="234"/>
      <c r="X115" s="234" t="s">
        <v>126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127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31"/>
      <c r="B116" s="232"/>
      <c r="C116" s="272" t="s">
        <v>267</v>
      </c>
      <c r="D116" s="265"/>
      <c r="E116" s="265"/>
      <c r="F116" s="265"/>
      <c r="G116" s="265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164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0" outlineLevel="1" x14ac:dyDescent="0.25">
      <c r="A117" s="252">
        <v>31</v>
      </c>
      <c r="B117" s="253" t="s">
        <v>270</v>
      </c>
      <c r="C117" s="273" t="s">
        <v>271</v>
      </c>
      <c r="D117" s="254" t="s">
        <v>124</v>
      </c>
      <c r="E117" s="255">
        <v>7</v>
      </c>
      <c r="F117" s="256"/>
      <c r="G117" s="257">
        <f>ROUND(E117*F117,2)</f>
        <v>0</v>
      </c>
      <c r="H117" s="235"/>
      <c r="I117" s="234">
        <f>ROUND(E117*H117,2)</f>
        <v>0</v>
      </c>
      <c r="J117" s="235"/>
      <c r="K117" s="234">
        <f>ROUND(E117*J117,2)</f>
        <v>0</v>
      </c>
      <c r="L117" s="234">
        <v>21</v>
      </c>
      <c r="M117" s="234">
        <f>G117*(1+L117/100)</f>
        <v>0</v>
      </c>
      <c r="N117" s="234">
        <v>1.0120000000000001E-2</v>
      </c>
      <c r="O117" s="234">
        <f>ROUND(E117*N117,2)</f>
        <v>7.0000000000000007E-2</v>
      </c>
      <c r="P117" s="234">
        <v>0</v>
      </c>
      <c r="Q117" s="234">
        <f>ROUND(E117*P117,2)</f>
        <v>0</v>
      </c>
      <c r="R117" s="234"/>
      <c r="S117" s="234" t="s">
        <v>125</v>
      </c>
      <c r="T117" s="234" t="s">
        <v>125</v>
      </c>
      <c r="U117" s="234">
        <v>0.82799999999999996</v>
      </c>
      <c r="V117" s="234">
        <f>ROUND(E117*U117,2)</f>
        <v>5.8</v>
      </c>
      <c r="W117" s="234"/>
      <c r="X117" s="234" t="s">
        <v>126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127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2" t="s">
        <v>267</v>
      </c>
      <c r="D118" s="265"/>
      <c r="E118" s="265"/>
      <c r="F118" s="265"/>
      <c r="G118" s="265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164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0" outlineLevel="1" x14ac:dyDescent="0.25">
      <c r="A119" s="252">
        <v>32</v>
      </c>
      <c r="B119" s="253" t="s">
        <v>272</v>
      </c>
      <c r="C119" s="273" t="s">
        <v>273</v>
      </c>
      <c r="D119" s="254" t="s">
        <v>124</v>
      </c>
      <c r="E119" s="255">
        <v>5</v>
      </c>
      <c r="F119" s="256"/>
      <c r="G119" s="257">
        <f>ROUND(E119*F119,2)</f>
        <v>0</v>
      </c>
      <c r="H119" s="235"/>
      <c r="I119" s="234">
        <f>ROUND(E119*H119,2)</f>
        <v>0</v>
      </c>
      <c r="J119" s="235"/>
      <c r="K119" s="234">
        <f>ROUND(E119*J119,2)</f>
        <v>0</v>
      </c>
      <c r="L119" s="234">
        <v>21</v>
      </c>
      <c r="M119" s="234">
        <f>G119*(1+L119/100)</f>
        <v>0</v>
      </c>
      <c r="N119" s="234">
        <v>9.8499999999999994E-3</v>
      </c>
      <c r="O119" s="234">
        <f>ROUND(E119*N119,2)</f>
        <v>0.05</v>
      </c>
      <c r="P119" s="234">
        <v>0</v>
      </c>
      <c r="Q119" s="234">
        <f>ROUND(E119*P119,2)</f>
        <v>0</v>
      </c>
      <c r="R119" s="234"/>
      <c r="S119" s="234" t="s">
        <v>125</v>
      </c>
      <c r="T119" s="234" t="s">
        <v>125</v>
      </c>
      <c r="U119" s="234">
        <v>0.91900000000000004</v>
      </c>
      <c r="V119" s="234">
        <f>ROUND(E119*U119,2)</f>
        <v>4.5999999999999996</v>
      </c>
      <c r="W119" s="234"/>
      <c r="X119" s="234" t="s">
        <v>126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127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31"/>
      <c r="B120" s="232"/>
      <c r="C120" s="272" t="s">
        <v>267</v>
      </c>
      <c r="D120" s="265"/>
      <c r="E120" s="265"/>
      <c r="F120" s="265"/>
      <c r="G120" s="265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164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" outlineLevel="1" x14ac:dyDescent="0.25">
      <c r="A121" s="252">
        <v>33</v>
      </c>
      <c r="B121" s="253" t="s">
        <v>274</v>
      </c>
      <c r="C121" s="273" t="s">
        <v>275</v>
      </c>
      <c r="D121" s="254" t="s">
        <v>124</v>
      </c>
      <c r="E121" s="255">
        <v>2</v>
      </c>
      <c r="F121" s="256"/>
      <c r="G121" s="257">
        <f>ROUND(E121*F121,2)</f>
        <v>0</v>
      </c>
      <c r="H121" s="235"/>
      <c r="I121" s="234">
        <f>ROUND(E121*H121,2)</f>
        <v>0</v>
      </c>
      <c r="J121" s="235"/>
      <c r="K121" s="234">
        <f>ROUND(E121*J121,2)</f>
        <v>0</v>
      </c>
      <c r="L121" s="234">
        <v>21</v>
      </c>
      <c r="M121" s="234">
        <f>G121*(1+L121/100)</f>
        <v>0</v>
      </c>
      <c r="N121" s="234">
        <v>2.3859999999999999E-2</v>
      </c>
      <c r="O121" s="234">
        <f>ROUND(E121*N121,2)</f>
        <v>0.05</v>
      </c>
      <c r="P121" s="234">
        <v>0</v>
      </c>
      <c r="Q121" s="234">
        <f>ROUND(E121*P121,2)</f>
        <v>0</v>
      </c>
      <c r="R121" s="234"/>
      <c r="S121" s="234" t="s">
        <v>125</v>
      </c>
      <c r="T121" s="234" t="s">
        <v>125</v>
      </c>
      <c r="U121" s="234">
        <v>1.6120000000000001</v>
      </c>
      <c r="V121" s="234">
        <f>ROUND(E121*U121,2)</f>
        <v>3.22</v>
      </c>
      <c r="W121" s="234"/>
      <c r="X121" s="234" t="s">
        <v>126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127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2" t="s">
        <v>267</v>
      </c>
      <c r="D122" s="265"/>
      <c r="E122" s="265"/>
      <c r="F122" s="265"/>
      <c r="G122" s="265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164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0" outlineLevel="1" x14ac:dyDescent="0.25">
      <c r="A123" s="252">
        <v>34</v>
      </c>
      <c r="B123" s="253" t="s">
        <v>276</v>
      </c>
      <c r="C123" s="273" t="s">
        <v>277</v>
      </c>
      <c r="D123" s="254" t="s">
        <v>124</v>
      </c>
      <c r="E123" s="255">
        <v>16</v>
      </c>
      <c r="F123" s="256"/>
      <c r="G123" s="257">
        <f>ROUND(E123*F123,2)</f>
        <v>0</v>
      </c>
      <c r="H123" s="235"/>
      <c r="I123" s="234">
        <f>ROUND(E123*H123,2)</f>
        <v>0</v>
      </c>
      <c r="J123" s="235"/>
      <c r="K123" s="234">
        <f>ROUND(E123*J123,2)</f>
        <v>0</v>
      </c>
      <c r="L123" s="234">
        <v>21</v>
      </c>
      <c r="M123" s="234">
        <f>G123*(1+L123/100)</f>
        <v>0</v>
      </c>
      <c r="N123" s="234">
        <v>4.045E-2</v>
      </c>
      <c r="O123" s="234">
        <f>ROUND(E123*N123,2)</f>
        <v>0.65</v>
      </c>
      <c r="P123" s="234">
        <v>0</v>
      </c>
      <c r="Q123" s="234">
        <f>ROUND(E123*P123,2)</f>
        <v>0</v>
      </c>
      <c r="R123" s="234"/>
      <c r="S123" s="234" t="s">
        <v>125</v>
      </c>
      <c r="T123" s="234" t="s">
        <v>125</v>
      </c>
      <c r="U123" s="234">
        <v>2.2050000000000001</v>
      </c>
      <c r="V123" s="234">
        <f>ROUND(E123*U123,2)</f>
        <v>35.28</v>
      </c>
      <c r="W123" s="234"/>
      <c r="X123" s="234" t="s">
        <v>126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127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2" t="s">
        <v>267</v>
      </c>
      <c r="D124" s="265"/>
      <c r="E124" s="265"/>
      <c r="F124" s="265"/>
      <c r="G124" s="265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164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58">
        <v>35</v>
      </c>
      <c r="B125" s="259" t="s">
        <v>278</v>
      </c>
      <c r="C125" s="270" t="s">
        <v>279</v>
      </c>
      <c r="D125" s="260" t="s">
        <v>138</v>
      </c>
      <c r="E125" s="261">
        <v>2</v>
      </c>
      <c r="F125" s="262"/>
      <c r="G125" s="263">
        <f>ROUND(E125*F125,2)</f>
        <v>0</v>
      </c>
      <c r="H125" s="235"/>
      <c r="I125" s="234">
        <f>ROUND(E125*H125,2)</f>
        <v>0</v>
      </c>
      <c r="J125" s="235"/>
      <c r="K125" s="234">
        <f>ROUND(E125*J125,2)</f>
        <v>0</v>
      </c>
      <c r="L125" s="234">
        <v>21</v>
      </c>
      <c r="M125" s="234">
        <f>G125*(1+L125/100)</f>
        <v>0</v>
      </c>
      <c r="N125" s="234">
        <v>1.14E-3</v>
      </c>
      <c r="O125" s="234">
        <f>ROUND(E125*N125,2)</f>
        <v>0</v>
      </c>
      <c r="P125" s="234">
        <v>0</v>
      </c>
      <c r="Q125" s="234">
        <f>ROUND(E125*P125,2)</f>
        <v>0</v>
      </c>
      <c r="R125" s="234"/>
      <c r="S125" s="234" t="s">
        <v>125</v>
      </c>
      <c r="T125" s="234" t="s">
        <v>125</v>
      </c>
      <c r="U125" s="234">
        <v>1.1020000000000001</v>
      </c>
      <c r="V125" s="234">
        <f>ROUND(E125*U125,2)</f>
        <v>2.2000000000000002</v>
      </c>
      <c r="W125" s="234"/>
      <c r="X125" s="234" t="s">
        <v>126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127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0" outlineLevel="1" x14ac:dyDescent="0.25">
      <c r="A126" s="258">
        <v>36</v>
      </c>
      <c r="B126" s="259" t="s">
        <v>280</v>
      </c>
      <c r="C126" s="270" t="s">
        <v>281</v>
      </c>
      <c r="D126" s="260" t="s">
        <v>143</v>
      </c>
      <c r="E126" s="261">
        <v>4</v>
      </c>
      <c r="F126" s="262"/>
      <c r="G126" s="263">
        <f>ROUND(E126*F126,2)</f>
        <v>0</v>
      </c>
      <c r="H126" s="235"/>
      <c r="I126" s="234">
        <f>ROUND(E126*H126,2)</f>
        <v>0</v>
      </c>
      <c r="J126" s="235"/>
      <c r="K126" s="234">
        <f>ROUND(E126*J126,2)</f>
        <v>0</v>
      </c>
      <c r="L126" s="234">
        <v>21</v>
      </c>
      <c r="M126" s="234">
        <f>G126*(1+L126/100)</f>
        <v>0</v>
      </c>
      <c r="N126" s="234">
        <v>1.013E-2</v>
      </c>
      <c r="O126" s="234">
        <f>ROUND(E126*N126,2)</f>
        <v>0.04</v>
      </c>
      <c r="P126" s="234">
        <v>0</v>
      </c>
      <c r="Q126" s="234">
        <f>ROUND(E126*P126,2)</f>
        <v>0</v>
      </c>
      <c r="R126" s="234"/>
      <c r="S126" s="234" t="s">
        <v>125</v>
      </c>
      <c r="T126" s="234" t="s">
        <v>125</v>
      </c>
      <c r="U126" s="234">
        <v>1.726</v>
      </c>
      <c r="V126" s="234">
        <f>ROUND(E126*U126,2)</f>
        <v>6.9</v>
      </c>
      <c r="W126" s="234"/>
      <c r="X126" s="234" t="s">
        <v>126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127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0" outlineLevel="1" x14ac:dyDescent="0.25">
      <c r="A127" s="258">
        <v>37</v>
      </c>
      <c r="B127" s="259" t="s">
        <v>282</v>
      </c>
      <c r="C127" s="270" t="s">
        <v>283</v>
      </c>
      <c r="D127" s="260" t="s">
        <v>143</v>
      </c>
      <c r="E127" s="261">
        <v>8</v>
      </c>
      <c r="F127" s="262"/>
      <c r="G127" s="263">
        <f>ROUND(E127*F127,2)</f>
        <v>0</v>
      </c>
      <c r="H127" s="235"/>
      <c r="I127" s="234">
        <f>ROUND(E127*H127,2)</f>
        <v>0</v>
      </c>
      <c r="J127" s="235"/>
      <c r="K127" s="234">
        <f>ROUND(E127*J127,2)</f>
        <v>0</v>
      </c>
      <c r="L127" s="234">
        <v>21</v>
      </c>
      <c r="M127" s="234">
        <f>G127*(1+L127/100)</f>
        <v>0</v>
      </c>
      <c r="N127" s="234">
        <v>1.8939999999999999E-2</v>
      </c>
      <c r="O127" s="234">
        <f>ROUND(E127*N127,2)</f>
        <v>0.15</v>
      </c>
      <c r="P127" s="234">
        <v>0</v>
      </c>
      <c r="Q127" s="234">
        <f>ROUND(E127*P127,2)</f>
        <v>0</v>
      </c>
      <c r="R127" s="234"/>
      <c r="S127" s="234" t="s">
        <v>125</v>
      </c>
      <c r="T127" s="234" t="s">
        <v>125</v>
      </c>
      <c r="U127" s="234">
        <v>2.5379999999999998</v>
      </c>
      <c r="V127" s="234">
        <f>ROUND(E127*U127,2)</f>
        <v>20.3</v>
      </c>
      <c r="W127" s="234"/>
      <c r="X127" s="234" t="s">
        <v>126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127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58">
        <v>38</v>
      </c>
      <c r="B128" s="259" t="s">
        <v>284</v>
      </c>
      <c r="C128" s="270" t="s">
        <v>285</v>
      </c>
      <c r="D128" s="260" t="s">
        <v>138</v>
      </c>
      <c r="E128" s="261">
        <v>6</v>
      </c>
      <c r="F128" s="262"/>
      <c r="G128" s="263">
        <f>ROUND(E128*F128,2)</f>
        <v>0</v>
      </c>
      <c r="H128" s="235"/>
      <c r="I128" s="234">
        <f>ROUND(E128*H128,2)</f>
        <v>0</v>
      </c>
      <c r="J128" s="235"/>
      <c r="K128" s="234">
        <f>ROUND(E128*J128,2)</f>
        <v>0</v>
      </c>
      <c r="L128" s="234">
        <v>21</v>
      </c>
      <c r="M128" s="234">
        <f>G128*(1+L128/100)</f>
        <v>0</v>
      </c>
      <c r="N128" s="234">
        <v>5.0000000000000002E-5</v>
      </c>
      <c r="O128" s="234">
        <f>ROUND(E128*N128,2)</f>
        <v>0</v>
      </c>
      <c r="P128" s="234">
        <v>0</v>
      </c>
      <c r="Q128" s="234">
        <f>ROUND(E128*P128,2)</f>
        <v>0</v>
      </c>
      <c r="R128" s="234"/>
      <c r="S128" s="234" t="s">
        <v>125</v>
      </c>
      <c r="T128" s="234" t="s">
        <v>125</v>
      </c>
      <c r="U128" s="234">
        <v>0.71699999999999997</v>
      </c>
      <c r="V128" s="234">
        <f>ROUND(E128*U128,2)</f>
        <v>4.3</v>
      </c>
      <c r="W128" s="234"/>
      <c r="X128" s="234" t="s">
        <v>126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127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58">
        <v>39</v>
      </c>
      <c r="B129" s="259" t="s">
        <v>286</v>
      </c>
      <c r="C129" s="270" t="s">
        <v>287</v>
      </c>
      <c r="D129" s="260" t="s">
        <v>138</v>
      </c>
      <c r="E129" s="261">
        <v>4</v>
      </c>
      <c r="F129" s="262"/>
      <c r="G129" s="263">
        <f>ROUND(E129*F129,2)</f>
        <v>0</v>
      </c>
      <c r="H129" s="235"/>
      <c r="I129" s="234">
        <f>ROUND(E129*H129,2)</f>
        <v>0</v>
      </c>
      <c r="J129" s="235"/>
      <c r="K129" s="234">
        <f>ROUND(E129*J129,2)</f>
        <v>0</v>
      </c>
      <c r="L129" s="234">
        <v>21</v>
      </c>
      <c r="M129" s="234">
        <f>G129*(1+L129/100)</f>
        <v>0</v>
      </c>
      <c r="N129" s="234">
        <v>1.2999999999999999E-4</v>
      </c>
      <c r="O129" s="234">
        <f>ROUND(E129*N129,2)</f>
        <v>0</v>
      </c>
      <c r="P129" s="234">
        <v>0</v>
      </c>
      <c r="Q129" s="234">
        <f>ROUND(E129*P129,2)</f>
        <v>0</v>
      </c>
      <c r="R129" s="234"/>
      <c r="S129" s="234" t="s">
        <v>125</v>
      </c>
      <c r="T129" s="234" t="s">
        <v>125</v>
      </c>
      <c r="U129" s="234">
        <v>0.93500000000000005</v>
      </c>
      <c r="V129" s="234">
        <f>ROUND(E129*U129,2)</f>
        <v>3.74</v>
      </c>
      <c r="W129" s="234"/>
      <c r="X129" s="234" t="s">
        <v>126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127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58">
        <v>40</v>
      </c>
      <c r="B130" s="259" t="s">
        <v>288</v>
      </c>
      <c r="C130" s="270" t="s">
        <v>289</v>
      </c>
      <c r="D130" s="260" t="s">
        <v>138</v>
      </c>
      <c r="E130" s="261">
        <v>2</v>
      </c>
      <c r="F130" s="262"/>
      <c r="G130" s="263">
        <f>ROUND(E130*F130,2)</f>
        <v>0</v>
      </c>
      <c r="H130" s="235"/>
      <c r="I130" s="234">
        <f>ROUND(E130*H130,2)</f>
        <v>0</v>
      </c>
      <c r="J130" s="235"/>
      <c r="K130" s="234">
        <f>ROUND(E130*J130,2)</f>
        <v>0</v>
      </c>
      <c r="L130" s="234">
        <v>21</v>
      </c>
      <c r="M130" s="234">
        <f>G130*(1+L130/100)</f>
        <v>0</v>
      </c>
      <c r="N130" s="234">
        <v>1.6000000000000001E-4</v>
      </c>
      <c r="O130" s="234">
        <f>ROUND(E130*N130,2)</f>
        <v>0</v>
      </c>
      <c r="P130" s="234">
        <v>0</v>
      </c>
      <c r="Q130" s="234">
        <f>ROUND(E130*P130,2)</f>
        <v>0</v>
      </c>
      <c r="R130" s="234"/>
      <c r="S130" s="234" t="s">
        <v>125</v>
      </c>
      <c r="T130" s="234" t="s">
        <v>125</v>
      </c>
      <c r="U130" s="234">
        <v>0.96299999999999997</v>
      </c>
      <c r="V130" s="234">
        <f>ROUND(E130*U130,2)</f>
        <v>1.93</v>
      </c>
      <c r="W130" s="234"/>
      <c r="X130" s="234" t="s">
        <v>126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127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58">
        <v>41</v>
      </c>
      <c r="B131" s="259" t="s">
        <v>290</v>
      </c>
      <c r="C131" s="270" t="s">
        <v>291</v>
      </c>
      <c r="D131" s="260" t="s">
        <v>138</v>
      </c>
      <c r="E131" s="261">
        <v>6</v>
      </c>
      <c r="F131" s="262"/>
      <c r="G131" s="263">
        <f>ROUND(E131*F131,2)</f>
        <v>0</v>
      </c>
      <c r="H131" s="235"/>
      <c r="I131" s="234">
        <f>ROUND(E131*H131,2)</f>
        <v>0</v>
      </c>
      <c r="J131" s="235"/>
      <c r="K131" s="234">
        <f>ROUND(E131*J131,2)</f>
        <v>0</v>
      </c>
      <c r="L131" s="234">
        <v>21</v>
      </c>
      <c r="M131" s="234">
        <f>G131*(1+L131/100)</f>
        <v>0</v>
      </c>
      <c r="N131" s="234">
        <v>1.9000000000000001E-4</v>
      </c>
      <c r="O131" s="234">
        <f>ROUND(E131*N131,2)</f>
        <v>0</v>
      </c>
      <c r="P131" s="234">
        <v>0</v>
      </c>
      <c r="Q131" s="234">
        <f>ROUND(E131*P131,2)</f>
        <v>0</v>
      </c>
      <c r="R131" s="234"/>
      <c r="S131" s="234" t="s">
        <v>125</v>
      </c>
      <c r="T131" s="234" t="s">
        <v>125</v>
      </c>
      <c r="U131" s="234">
        <v>1.0129999999999999</v>
      </c>
      <c r="V131" s="234">
        <f>ROUND(E131*U131,2)</f>
        <v>6.08</v>
      </c>
      <c r="W131" s="234"/>
      <c r="X131" s="234" t="s">
        <v>126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127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58">
        <v>42</v>
      </c>
      <c r="B132" s="259" t="s">
        <v>292</v>
      </c>
      <c r="C132" s="270" t="s">
        <v>293</v>
      </c>
      <c r="D132" s="260" t="s">
        <v>138</v>
      </c>
      <c r="E132" s="261">
        <v>4</v>
      </c>
      <c r="F132" s="262"/>
      <c r="G132" s="263">
        <f>ROUND(E132*F132,2)</f>
        <v>0</v>
      </c>
      <c r="H132" s="235"/>
      <c r="I132" s="234">
        <f>ROUND(E132*H132,2)</f>
        <v>0</v>
      </c>
      <c r="J132" s="235"/>
      <c r="K132" s="234">
        <f>ROUND(E132*J132,2)</f>
        <v>0</v>
      </c>
      <c r="L132" s="234">
        <v>21</v>
      </c>
      <c r="M132" s="234">
        <f>G132*(1+L132/100)</f>
        <v>0</v>
      </c>
      <c r="N132" s="234">
        <v>2.4000000000000001E-4</v>
      </c>
      <c r="O132" s="234">
        <f>ROUND(E132*N132,2)</f>
        <v>0</v>
      </c>
      <c r="P132" s="234">
        <v>0</v>
      </c>
      <c r="Q132" s="234">
        <f>ROUND(E132*P132,2)</f>
        <v>0</v>
      </c>
      <c r="R132" s="234"/>
      <c r="S132" s="234" t="s">
        <v>125</v>
      </c>
      <c r="T132" s="234" t="s">
        <v>125</v>
      </c>
      <c r="U132" s="234">
        <v>1.1180000000000001</v>
      </c>
      <c r="V132" s="234">
        <f>ROUND(E132*U132,2)</f>
        <v>4.47</v>
      </c>
      <c r="W132" s="234"/>
      <c r="X132" s="234" t="s">
        <v>126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127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58">
        <v>43</v>
      </c>
      <c r="B133" s="259" t="s">
        <v>294</v>
      </c>
      <c r="C133" s="270" t="s">
        <v>295</v>
      </c>
      <c r="D133" s="260" t="s">
        <v>138</v>
      </c>
      <c r="E133" s="261">
        <v>6</v>
      </c>
      <c r="F133" s="262"/>
      <c r="G133" s="263">
        <f>ROUND(E133*F133,2)</f>
        <v>0</v>
      </c>
      <c r="H133" s="235"/>
      <c r="I133" s="234">
        <f>ROUND(E133*H133,2)</f>
        <v>0</v>
      </c>
      <c r="J133" s="235"/>
      <c r="K133" s="234">
        <f>ROUND(E133*J133,2)</f>
        <v>0</v>
      </c>
      <c r="L133" s="234">
        <v>21</v>
      </c>
      <c r="M133" s="234">
        <f>G133*(1+L133/100)</f>
        <v>0</v>
      </c>
      <c r="N133" s="234">
        <v>6.4000000000000005E-4</v>
      </c>
      <c r="O133" s="234">
        <f>ROUND(E133*N133,2)</f>
        <v>0</v>
      </c>
      <c r="P133" s="234">
        <v>0</v>
      </c>
      <c r="Q133" s="234">
        <f>ROUND(E133*P133,2)</f>
        <v>0</v>
      </c>
      <c r="R133" s="234"/>
      <c r="S133" s="234" t="s">
        <v>125</v>
      </c>
      <c r="T133" s="234" t="s">
        <v>125</v>
      </c>
      <c r="U133" s="234">
        <v>1.5649999999999999</v>
      </c>
      <c r="V133" s="234">
        <f>ROUND(E133*U133,2)</f>
        <v>9.39</v>
      </c>
      <c r="W133" s="234"/>
      <c r="X133" s="234" t="s">
        <v>126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127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58">
        <v>44</v>
      </c>
      <c r="B134" s="259" t="s">
        <v>296</v>
      </c>
      <c r="C134" s="270" t="s">
        <v>297</v>
      </c>
      <c r="D134" s="260" t="s">
        <v>138</v>
      </c>
      <c r="E134" s="261">
        <v>4</v>
      </c>
      <c r="F134" s="262"/>
      <c r="G134" s="263">
        <f>ROUND(E134*F134,2)</f>
        <v>0</v>
      </c>
      <c r="H134" s="235"/>
      <c r="I134" s="234">
        <f>ROUND(E134*H134,2)</f>
        <v>0</v>
      </c>
      <c r="J134" s="235"/>
      <c r="K134" s="234">
        <f>ROUND(E134*J134,2)</f>
        <v>0</v>
      </c>
      <c r="L134" s="234">
        <v>21</v>
      </c>
      <c r="M134" s="234">
        <f>G134*(1+L134/100)</f>
        <v>0</v>
      </c>
      <c r="N134" s="234">
        <v>1.2600000000000001E-3</v>
      </c>
      <c r="O134" s="234">
        <f>ROUND(E134*N134,2)</f>
        <v>0.01</v>
      </c>
      <c r="P134" s="234">
        <v>0</v>
      </c>
      <c r="Q134" s="234">
        <f>ROUND(E134*P134,2)</f>
        <v>0</v>
      </c>
      <c r="R134" s="234"/>
      <c r="S134" s="234" t="s">
        <v>125</v>
      </c>
      <c r="T134" s="234" t="s">
        <v>125</v>
      </c>
      <c r="U134" s="234">
        <v>2.0049999999999999</v>
      </c>
      <c r="V134" s="234">
        <f>ROUND(E134*U134,2)</f>
        <v>8.02</v>
      </c>
      <c r="W134" s="234"/>
      <c r="X134" s="234" t="s">
        <v>126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127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58">
        <v>45</v>
      </c>
      <c r="B135" s="259" t="s">
        <v>296</v>
      </c>
      <c r="C135" s="270" t="s">
        <v>297</v>
      </c>
      <c r="D135" s="260" t="s">
        <v>138</v>
      </c>
      <c r="E135" s="261">
        <v>2</v>
      </c>
      <c r="F135" s="262"/>
      <c r="G135" s="263">
        <f>ROUND(E135*F135,2)</f>
        <v>0</v>
      </c>
      <c r="H135" s="235"/>
      <c r="I135" s="234">
        <f>ROUND(E135*H135,2)</f>
        <v>0</v>
      </c>
      <c r="J135" s="235"/>
      <c r="K135" s="234">
        <f>ROUND(E135*J135,2)</f>
        <v>0</v>
      </c>
      <c r="L135" s="234">
        <v>21</v>
      </c>
      <c r="M135" s="234">
        <f>G135*(1+L135/100)</f>
        <v>0</v>
      </c>
      <c r="N135" s="234">
        <v>1.2600000000000001E-3</v>
      </c>
      <c r="O135" s="234">
        <f>ROUND(E135*N135,2)</f>
        <v>0</v>
      </c>
      <c r="P135" s="234">
        <v>0</v>
      </c>
      <c r="Q135" s="234">
        <f>ROUND(E135*P135,2)</f>
        <v>0</v>
      </c>
      <c r="R135" s="234"/>
      <c r="S135" s="234" t="s">
        <v>125</v>
      </c>
      <c r="T135" s="234" t="s">
        <v>125</v>
      </c>
      <c r="U135" s="234">
        <v>2.0049999999999999</v>
      </c>
      <c r="V135" s="234">
        <f>ROUND(E135*U135,2)</f>
        <v>4.01</v>
      </c>
      <c r="W135" s="234"/>
      <c r="X135" s="234" t="s">
        <v>126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127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58">
        <v>46</v>
      </c>
      <c r="B136" s="259" t="s">
        <v>298</v>
      </c>
      <c r="C136" s="270" t="s">
        <v>299</v>
      </c>
      <c r="D136" s="260" t="s">
        <v>138</v>
      </c>
      <c r="E136" s="261">
        <v>2</v>
      </c>
      <c r="F136" s="262"/>
      <c r="G136" s="263">
        <f>ROUND(E136*F136,2)</f>
        <v>0</v>
      </c>
      <c r="H136" s="235"/>
      <c r="I136" s="234">
        <f>ROUND(E136*H136,2)</f>
        <v>0</v>
      </c>
      <c r="J136" s="235"/>
      <c r="K136" s="234">
        <f>ROUND(E136*J136,2)</f>
        <v>0</v>
      </c>
      <c r="L136" s="234">
        <v>21</v>
      </c>
      <c r="M136" s="234">
        <f>G136*(1+L136/100)</f>
        <v>0</v>
      </c>
      <c r="N136" s="234">
        <v>1.47E-3</v>
      </c>
      <c r="O136" s="234">
        <f>ROUND(E136*N136,2)</f>
        <v>0</v>
      </c>
      <c r="P136" s="234">
        <v>0</v>
      </c>
      <c r="Q136" s="234">
        <f>ROUND(E136*P136,2)</f>
        <v>0</v>
      </c>
      <c r="R136" s="234"/>
      <c r="S136" s="234" t="s">
        <v>125</v>
      </c>
      <c r="T136" s="234" t="s">
        <v>125</v>
      </c>
      <c r="U136" s="234">
        <v>2.2090000000000001</v>
      </c>
      <c r="V136" s="234">
        <f>ROUND(E136*U136,2)</f>
        <v>4.42</v>
      </c>
      <c r="W136" s="234"/>
      <c r="X136" s="234" t="s">
        <v>126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127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58">
        <v>47</v>
      </c>
      <c r="B137" s="259" t="s">
        <v>300</v>
      </c>
      <c r="C137" s="270" t="s">
        <v>301</v>
      </c>
      <c r="D137" s="260" t="s">
        <v>138</v>
      </c>
      <c r="E137" s="261">
        <v>10</v>
      </c>
      <c r="F137" s="262"/>
      <c r="G137" s="263">
        <f>ROUND(E137*F137,2)</f>
        <v>0</v>
      </c>
      <c r="H137" s="235"/>
      <c r="I137" s="234">
        <f>ROUND(E137*H137,2)</f>
        <v>0</v>
      </c>
      <c r="J137" s="235"/>
      <c r="K137" s="234">
        <f>ROUND(E137*J137,2)</f>
        <v>0</v>
      </c>
      <c r="L137" s="234">
        <v>21</v>
      </c>
      <c r="M137" s="234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4"/>
      <c r="S137" s="234" t="s">
        <v>125</v>
      </c>
      <c r="T137" s="234" t="s">
        <v>125</v>
      </c>
      <c r="U137" s="234">
        <v>0.311</v>
      </c>
      <c r="V137" s="234">
        <f>ROUND(E137*U137,2)</f>
        <v>3.11</v>
      </c>
      <c r="W137" s="234"/>
      <c r="X137" s="234" t="s">
        <v>126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127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58">
        <v>48</v>
      </c>
      <c r="B138" s="259" t="s">
        <v>302</v>
      </c>
      <c r="C138" s="270" t="s">
        <v>303</v>
      </c>
      <c r="D138" s="260" t="s">
        <v>138</v>
      </c>
      <c r="E138" s="261">
        <v>4</v>
      </c>
      <c r="F138" s="262"/>
      <c r="G138" s="263">
        <f>ROUND(E138*F138,2)</f>
        <v>0</v>
      </c>
      <c r="H138" s="235"/>
      <c r="I138" s="234">
        <f>ROUND(E138*H138,2)</f>
        <v>0</v>
      </c>
      <c r="J138" s="235"/>
      <c r="K138" s="234">
        <f>ROUND(E138*J138,2)</f>
        <v>0</v>
      </c>
      <c r="L138" s="234">
        <v>21</v>
      </c>
      <c r="M138" s="234">
        <f>G138*(1+L138/100)</f>
        <v>0</v>
      </c>
      <c r="N138" s="234">
        <v>0</v>
      </c>
      <c r="O138" s="234">
        <f>ROUND(E138*N138,2)</f>
        <v>0</v>
      </c>
      <c r="P138" s="234">
        <v>0</v>
      </c>
      <c r="Q138" s="234">
        <f>ROUND(E138*P138,2)</f>
        <v>0</v>
      </c>
      <c r="R138" s="234"/>
      <c r="S138" s="234" t="s">
        <v>125</v>
      </c>
      <c r="T138" s="234" t="s">
        <v>125</v>
      </c>
      <c r="U138" s="234">
        <v>0.115</v>
      </c>
      <c r="V138" s="234">
        <f>ROUND(E138*U138,2)</f>
        <v>0.46</v>
      </c>
      <c r="W138" s="234"/>
      <c r="X138" s="234" t="s">
        <v>126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127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58">
        <v>49</v>
      </c>
      <c r="B139" s="259" t="s">
        <v>304</v>
      </c>
      <c r="C139" s="270" t="s">
        <v>305</v>
      </c>
      <c r="D139" s="260" t="s">
        <v>138</v>
      </c>
      <c r="E139" s="261">
        <v>16</v>
      </c>
      <c r="F139" s="262"/>
      <c r="G139" s="263">
        <f>ROUND(E139*F139,2)</f>
        <v>0</v>
      </c>
      <c r="H139" s="235"/>
      <c r="I139" s="234">
        <f>ROUND(E139*H139,2)</f>
        <v>0</v>
      </c>
      <c r="J139" s="235"/>
      <c r="K139" s="234">
        <f>ROUND(E139*J139,2)</f>
        <v>0</v>
      </c>
      <c r="L139" s="234">
        <v>21</v>
      </c>
      <c r="M139" s="234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4"/>
      <c r="S139" s="234" t="s">
        <v>125</v>
      </c>
      <c r="T139" s="234" t="s">
        <v>125</v>
      </c>
      <c r="U139" s="234">
        <v>0.128</v>
      </c>
      <c r="V139" s="234">
        <f>ROUND(E139*U139,2)</f>
        <v>2.0499999999999998</v>
      </c>
      <c r="W139" s="234"/>
      <c r="X139" s="234" t="s">
        <v>126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127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58">
        <v>50</v>
      </c>
      <c r="B140" s="259" t="s">
        <v>306</v>
      </c>
      <c r="C140" s="270" t="s">
        <v>307</v>
      </c>
      <c r="D140" s="260" t="s">
        <v>138</v>
      </c>
      <c r="E140" s="261">
        <v>8</v>
      </c>
      <c r="F140" s="262"/>
      <c r="G140" s="263">
        <f>ROUND(E140*F140,2)</f>
        <v>0</v>
      </c>
      <c r="H140" s="235"/>
      <c r="I140" s="234">
        <f>ROUND(E140*H140,2)</f>
        <v>0</v>
      </c>
      <c r="J140" s="235"/>
      <c r="K140" s="234">
        <f>ROUND(E140*J140,2)</f>
        <v>0</v>
      </c>
      <c r="L140" s="234">
        <v>21</v>
      </c>
      <c r="M140" s="234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4"/>
      <c r="S140" s="234" t="s">
        <v>125</v>
      </c>
      <c r="T140" s="234" t="s">
        <v>125</v>
      </c>
      <c r="U140" s="234">
        <v>0.19400000000000001</v>
      </c>
      <c r="V140" s="234">
        <f>ROUND(E140*U140,2)</f>
        <v>1.55</v>
      </c>
      <c r="W140" s="234"/>
      <c r="X140" s="234" t="s">
        <v>126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127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58">
        <v>51</v>
      </c>
      <c r="B141" s="259" t="s">
        <v>308</v>
      </c>
      <c r="C141" s="270" t="s">
        <v>309</v>
      </c>
      <c r="D141" s="260" t="s">
        <v>138</v>
      </c>
      <c r="E141" s="261">
        <v>6</v>
      </c>
      <c r="F141" s="262"/>
      <c r="G141" s="263">
        <f>ROUND(E141*F141,2)</f>
        <v>0</v>
      </c>
      <c r="H141" s="235"/>
      <c r="I141" s="234">
        <f>ROUND(E141*H141,2)</f>
        <v>0</v>
      </c>
      <c r="J141" s="235"/>
      <c r="K141" s="234">
        <f>ROUND(E141*J141,2)</f>
        <v>0</v>
      </c>
      <c r="L141" s="234">
        <v>21</v>
      </c>
      <c r="M141" s="234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4"/>
      <c r="S141" s="234" t="s">
        <v>125</v>
      </c>
      <c r="T141" s="234" t="s">
        <v>125</v>
      </c>
      <c r="U141" s="234">
        <v>0.36</v>
      </c>
      <c r="V141" s="234">
        <f>ROUND(E141*U141,2)</f>
        <v>2.16</v>
      </c>
      <c r="W141" s="234"/>
      <c r="X141" s="234" t="s">
        <v>126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127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58">
        <v>52</v>
      </c>
      <c r="B142" s="259" t="s">
        <v>310</v>
      </c>
      <c r="C142" s="270" t="s">
        <v>311</v>
      </c>
      <c r="D142" s="260" t="s">
        <v>138</v>
      </c>
      <c r="E142" s="261">
        <v>2</v>
      </c>
      <c r="F142" s="262"/>
      <c r="G142" s="263">
        <f>ROUND(E142*F142,2)</f>
        <v>0</v>
      </c>
      <c r="H142" s="235"/>
      <c r="I142" s="234">
        <f>ROUND(E142*H142,2)</f>
        <v>0</v>
      </c>
      <c r="J142" s="235"/>
      <c r="K142" s="234">
        <f>ROUND(E142*J142,2)</f>
        <v>0</v>
      </c>
      <c r="L142" s="234">
        <v>21</v>
      </c>
      <c r="M142" s="234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4"/>
      <c r="S142" s="234" t="s">
        <v>125</v>
      </c>
      <c r="T142" s="234" t="s">
        <v>125</v>
      </c>
      <c r="U142" s="234">
        <v>0.44</v>
      </c>
      <c r="V142" s="234">
        <f>ROUND(E142*U142,2)</f>
        <v>0.88</v>
      </c>
      <c r="W142" s="234"/>
      <c r="X142" s="234" t="s">
        <v>126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127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58">
        <v>53</v>
      </c>
      <c r="B143" s="259" t="s">
        <v>312</v>
      </c>
      <c r="C143" s="270" t="s">
        <v>313</v>
      </c>
      <c r="D143" s="260" t="s">
        <v>152</v>
      </c>
      <c r="E143" s="261">
        <v>4</v>
      </c>
      <c r="F143" s="262"/>
      <c r="G143" s="263">
        <f>ROUND(E143*F143,2)</f>
        <v>0</v>
      </c>
      <c r="H143" s="235"/>
      <c r="I143" s="234">
        <f>ROUND(E143*H143,2)</f>
        <v>0</v>
      </c>
      <c r="J143" s="235"/>
      <c r="K143" s="234">
        <f>ROUND(E143*J143,2)</f>
        <v>0</v>
      </c>
      <c r="L143" s="234">
        <v>21</v>
      </c>
      <c r="M143" s="234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4"/>
      <c r="S143" s="234" t="s">
        <v>144</v>
      </c>
      <c r="T143" s="234" t="s">
        <v>145</v>
      </c>
      <c r="U143" s="234">
        <v>0</v>
      </c>
      <c r="V143" s="234">
        <f>ROUND(E143*U143,2)</f>
        <v>0</v>
      </c>
      <c r="W143" s="234"/>
      <c r="X143" s="234" t="s">
        <v>126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127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58">
        <v>54</v>
      </c>
      <c r="B144" s="259" t="s">
        <v>314</v>
      </c>
      <c r="C144" s="270" t="s">
        <v>315</v>
      </c>
      <c r="D144" s="260" t="s">
        <v>152</v>
      </c>
      <c r="E144" s="261">
        <v>2</v>
      </c>
      <c r="F144" s="262"/>
      <c r="G144" s="263">
        <f>ROUND(E144*F144,2)</f>
        <v>0</v>
      </c>
      <c r="H144" s="235"/>
      <c r="I144" s="234">
        <f>ROUND(E144*H144,2)</f>
        <v>0</v>
      </c>
      <c r="J144" s="235"/>
      <c r="K144" s="234">
        <f>ROUND(E144*J144,2)</f>
        <v>0</v>
      </c>
      <c r="L144" s="234">
        <v>21</v>
      </c>
      <c r="M144" s="234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4"/>
      <c r="S144" s="234" t="s">
        <v>144</v>
      </c>
      <c r="T144" s="234" t="s">
        <v>145</v>
      </c>
      <c r="U144" s="234">
        <v>0</v>
      </c>
      <c r="V144" s="234">
        <f>ROUND(E144*U144,2)</f>
        <v>0</v>
      </c>
      <c r="W144" s="234"/>
      <c r="X144" s="234" t="s">
        <v>126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127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58">
        <v>55</v>
      </c>
      <c r="B145" s="259" t="s">
        <v>316</v>
      </c>
      <c r="C145" s="270" t="s">
        <v>317</v>
      </c>
      <c r="D145" s="260" t="s">
        <v>143</v>
      </c>
      <c r="E145" s="261">
        <v>1</v>
      </c>
      <c r="F145" s="262"/>
      <c r="G145" s="263">
        <f>ROUND(E145*F145,2)</f>
        <v>0</v>
      </c>
      <c r="H145" s="235"/>
      <c r="I145" s="234">
        <f>ROUND(E145*H145,2)</f>
        <v>0</v>
      </c>
      <c r="J145" s="235"/>
      <c r="K145" s="234">
        <f>ROUND(E145*J145,2)</f>
        <v>0</v>
      </c>
      <c r="L145" s="234">
        <v>21</v>
      </c>
      <c r="M145" s="234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4"/>
      <c r="S145" s="234" t="s">
        <v>144</v>
      </c>
      <c r="T145" s="234" t="s">
        <v>145</v>
      </c>
      <c r="U145" s="234">
        <v>0</v>
      </c>
      <c r="V145" s="234">
        <f>ROUND(E145*U145,2)</f>
        <v>0</v>
      </c>
      <c r="W145" s="234"/>
      <c r="X145" s="234" t="s">
        <v>126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127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0" outlineLevel="1" x14ac:dyDescent="0.25">
      <c r="A146" s="252">
        <v>56</v>
      </c>
      <c r="B146" s="253" t="s">
        <v>318</v>
      </c>
      <c r="C146" s="273" t="s">
        <v>319</v>
      </c>
      <c r="D146" s="254" t="s">
        <v>138</v>
      </c>
      <c r="E146" s="255">
        <v>6</v>
      </c>
      <c r="F146" s="256"/>
      <c r="G146" s="257">
        <f>ROUND(E146*F146,2)</f>
        <v>0</v>
      </c>
      <c r="H146" s="235"/>
      <c r="I146" s="234">
        <f>ROUND(E146*H146,2)</f>
        <v>0</v>
      </c>
      <c r="J146" s="235"/>
      <c r="K146" s="234">
        <f>ROUND(E146*J146,2)</f>
        <v>0</v>
      </c>
      <c r="L146" s="234">
        <v>21</v>
      </c>
      <c r="M146" s="234">
        <f>G146*(1+L146/100)</f>
        <v>0</v>
      </c>
      <c r="N146" s="234">
        <v>4.0000000000000003E-5</v>
      </c>
      <c r="O146" s="234">
        <f>ROUND(E146*N146,2)</f>
        <v>0</v>
      </c>
      <c r="P146" s="234">
        <v>0</v>
      </c>
      <c r="Q146" s="234">
        <f>ROUND(E146*P146,2)</f>
        <v>0</v>
      </c>
      <c r="R146" s="234" t="s">
        <v>176</v>
      </c>
      <c r="S146" s="234" t="s">
        <v>125</v>
      </c>
      <c r="T146" s="234" t="s">
        <v>125</v>
      </c>
      <c r="U146" s="234">
        <v>0</v>
      </c>
      <c r="V146" s="234">
        <f>ROUND(E146*U146,2)</f>
        <v>0</v>
      </c>
      <c r="W146" s="234"/>
      <c r="X146" s="234" t="s">
        <v>177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178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31"/>
      <c r="B147" s="232"/>
      <c r="C147" s="274" t="s">
        <v>320</v>
      </c>
      <c r="D147" s="239"/>
      <c r="E147" s="240">
        <v>6</v>
      </c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168</v>
      </c>
      <c r="AH147" s="214">
        <v>5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0" outlineLevel="1" x14ac:dyDescent="0.25">
      <c r="A148" s="252">
        <v>57</v>
      </c>
      <c r="B148" s="253" t="s">
        <v>321</v>
      </c>
      <c r="C148" s="273" t="s">
        <v>322</v>
      </c>
      <c r="D148" s="254" t="s">
        <v>138</v>
      </c>
      <c r="E148" s="255">
        <v>4</v>
      </c>
      <c r="F148" s="256"/>
      <c r="G148" s="257">
        <f>ROUND(E148*F148,2)</f>
        <v>0</v>
      </c>
      <c r="H148" s="235"/>
      <c r="I148" s="234">
        <f>ROUND(E148*H148,2)</f>
        <v>0</v>
      </c>
      <c r="J148" s="235"/>
      <c r="K148" s="234">
        <f>ROUND(E148*J148,2)</f>
        <v>0</v>
      </c>
      <c r="L148" s="234">
        <v>21</v>
      </c>
      <c r="M148" s="234">
        <f>G148*(1+L148/100)</f>
        <v>0</v>
      </c>
      <c r="N148" s="234">
        <v>2.2000000000000001E-4</v>
      </c>
      <c r="O148" s="234">
        <f>ROUND(E148*N148,2)</f>
        <v>0</v>
      </c>
      <c r="P148" s="234">
        <v>0</v>
      </c>
      <c r="Q148" s="234">
        <f>ROUND(E148*P148,2)</f>
        <v>0</v>
      </c>
      <c r="R148" s="234" t="s">
        <v>176</v>
      </c>
      <c r="S148" s="234" t="s">
        <v>125</v>
      </c>
      <c r="T148" s="234" t="s">
        <v>125</v>
      </c>
      <c r="U148" s="234">
        <v>0</v>
      </c>
      <c r="V148" s="234">
        <f>ROUND(E148*U148,2)</f>
        <v>0</v>
      </c>
      <c r="W148" s="234"/>
      <c r="X148" s="234" t="s">
        <v>177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178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31"/>
      <c r="B149" s="232"/>
      <c r="C149" s="274" t="s">
        <v>323</v>
      </c>
      <c r="D149" s="239"/>
      <c r="E149" s="240">
        <v>4</v>
      </c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168</v>
      </c>
      <c r="AH149" s="214">
        <v>5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20" outlineLevel="1" x14ac:dyDescent="0.25">
      <c r="A150" s="252">
        <v>58</v>
      </c>
      <c r="B150" s="253" t="s">
        <v>324</v>
      </c>
      <c r="C150" s="273" t="s">
        <v>325</v>
      </c>
      <c r="D150" s="254" t="s">
        <v>138</v>
      </c>
      <c r="E150" s="255">
        <v>6</v>
      </c>
      <c r="F150" s="256"/>
      <c r="G150" s="257">
        <f>ROUND(E150*F150,2)</f>
        <v>0</v>
      </c>
      <c r="H150" s="235"/>
      <c r="I150" s="234">
        <f>ROUND(E150*H150,2)</f>
        <v>0</v>
      </c>
      <c r="J150" s="235"/>
      <c r="K150" s="234">
        <f>ROUND(E150*J150,2)</f>
        <v>0</v>
      </c>
      <c r="L150" s="234">
        <v>21</v>
      </c>
      <c r="M150" s="234">
        <f>G150*(1+L150/100)</f>
        <v>0</v>
      </c>
      <c r="N150" s="234">
        <v>4.6000000000000001E-4</v>
      </c>
      <c r="O150" s="234">
        <f>ROUND(E150*N150,2)</f>
        <v>0</v>
      </c>
      <c r="P150" s="234">
        <v>0</v>
      </c>
      <c r="Q150" s="234">
        <f>ROUND(E150*P150,2)</f>
        <v>0</v>
      </c>
      <c r="R150" s="234" t="s">
        <v>176</v>
      </c>
      <c r="S150" s="234" t="s">
        <v>125</v>
      </c>
      <c r="T150" s="234" t="s">
        <v>125</v>
      </c>
      <c r="U150" s="234">
        <v>0</v>
      </c>
      <c r="V150" s="234">
        <f>ROUND(E150*U150,2)</f>
        <v>0</v>
      </c>
      <c r="W150" s="234"/>
      <c r="X150" s="234" t="s">
        <v>177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178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31"/>
      <c r="B151" s="232"/>
      <c r="C151" s="274" t="s">
        <v>326</v>
      </c>
      <c r="D151" s="239"/>
      <c r="E151" s="240">
        <v>6</v>
      </c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168</v>
      </c>
      <c r="AH151" s="214">
        <v>5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0" outlineLevel="1" x14ac:dyDescent="0.25">
      <c r="A152" s="252">
        <v>59</v>
      </c>
      <c r="B152" s="253" t="s">
        <v>327</v>
      </c>
      <c r="C152" s="273" t="s">
        <v>328</v>
      </c>
      <c r="D152" s="254" t="s">
        <v>138</v>
      </c>
      <c r="E152" s="255">
        <v>4</v>
      </c>
      <c r="F152" s="256"/>
      <c r="G152" s="257">
        <f>ROUND(E152*F152,2)</f>
        <v>0</v>
      </c>
      <c r="H152" s="235"/>
      <c r="I152" s="234">
        <f>ROUND(E152*H152,2)</f>
        <v>0</v>
      </c>
      <c r="J152" s="235"/>
      <c r="K152" s="234">
        <f>ROUND(E152*J152,2)</f>
        <v>0</v>
      </c>
      <c r="L152" s="234">
        <v>21</v>
      </c>
      <c r="M152" s="234">
        <f>G152*(1+L152/100)</f>
        <v>0</v>
      </c>
      <c r="N152" s="234">
        <v>7.7999999999999999E-4</v>
      </c>
      <c r="O152" s="234">
        <f>ROUND(E152*N152,2)</f>
        <v>0</v>
      </c>
      <c r="P152" s="234">
        <v>0</v>
      </c>
      <c r="Q152" s="234">
        <f>ROUND(E152*P152,2)</f>
        <v>0</v>
      </c>
      <c r="R152" s="234" t="s">
        <v>176</v>
      </c>
      <c r="S152" s="234" t="s">
        <v>125</v>
      </c>
      <c r="T152" s="234" t="s">
        <v>125</v>
      </c>
      <c r="U152" s="234">
        <v>0</v>
      </c>
      <c r="V152" s="234">
        <f>ROUND(E152*U152,2)</f>
        <v>0</v>
      </c>
      <c r="W152" s="234"/>
      <c r="X152" s="234" t="s">
        <v>177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178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31"/>
      <c r="B153" s="232"/>
      <c r="C153" s="274" t="s">
        <v>329</v>
      </c>
      <c r="D153" s="239"/>
      <c r="E153" s="240">
        <v>4</v>
      </c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168</v>
      </c>
      <c r="AH153" s="214">
        <v>5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0" outlineLevel="1" x14ac:dyDescent="0.25">
      <c r="A154" s="252">
        <v>60</v>
      </c>
      <c r="B154" s="253" t="s">
        <v>330</v>
      </c>
      <c r="C154" s="273" t="s">
        <v>331</v>
      </c>
      <c r="D154" s="254" t="s">
        <v>138</v>
      </c>
      <c r="E154" s="255">
        <v>6</v>
      </c>
      <c r="F154" s="256"/>
      <c r="G154" s="257">
        <f>ROUND(E154*F154,2)</f>
        <v>0</v>
      </c>
      <c r="H154" s="235"/>
      <c r="I154" s="234">
        <f>ROUND(E154*H154,2)</f>
        <v>0</v>
      </c>
      <c r="J154" s="235"/>
      <c r="K154" s="234">
        <f>ROUND(E154*J154,2)</f>
        <v>0</v>
      </c>
      <c r="L154" s="234">
        <v>21</v>
      </c>
      <c r="M154" s="234">
        <f>G154*(1+L154/100)</f>
        <v>0</v>
      </c>
      <c r="N154" s="234">
        <v>5.7999999999999996E-3</v>
      </c>
      <c r="O154" s="234">
        <f>ROUND(E154*N154,2)</f>
        <v>0.03</v>
      </c>
      <c r="P154" s="234">
        <v>0</v>
      </c>
      <c r="Q154" s="234">
        <f>ROUND(E154*P154,2)</f>
        <v>0</v>
      </c>
      <c r="R154" s="234" t="s">
        <v>176</v>
      </c>
      <c r="S154" s="234" t="s">
        <v>125</v>
      </c>
      <c r="T154" s="234" t="s">
        <v>125</v>
      </c>
      <c r="U154" s="234">
        <v>0</v>
      </c>
      <c r="V154" s="234">
        <f>ROUND(E154*U154,2)</f>
        <v>0</v>
      </c>
      <c r="W154" s="234"/>
      <c r="X154" s="234" t="s">
        <v>177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178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31"/>
      <c r="B155" s="232"/>
      <c r="C155" s="274" t="s">
        <v>332</v>
      </c>
      <c r="D155" s="239"/>
      <c r="E155" s="240">
        <v>6</v>
      </c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168</v>
      </c>
      <c r="AH155" s="214">
        <v>5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0" outlineLevel="1" x14ac:dyDescent="0.25">
      <c r="A156" s="252">
        <v>61</v>
      </c>
      <c r="B156" s="253" t="s">
        <v>333</v>
      </c>
      <c r="C156" s="273" t="s">
        <v>334</v>
      </c>
      <c r="D156" s="254" t="s">
        <v>138</v>
      </c>
      <c r="E156" s="255">
        <v>2</v>
      </c>
      <c r="F156" s="256"/>
      <c r="G156" s="257">
        <f>ROUND(E156*F156,2)</f>
        <v>0</v>
      </c>
      <c r="H156" s="235"/>
      <c r="I156" s="234">
        <f>ROUND(E156*H156,2)</f>
        <v>0</v>
      </c>
      <c r="J156" s="235"/>
      <c r="K156" s="234">
        <f>ROUND(E156*J156,2)</f>
        <v>0</v>
      </c>
      <c r="L156" s="234">
        <v>21</v>
      </c>
      <c r="M156" s="234">
        <f>G156*(1+L156/100)</f>
        <v>0</v>
      </c>
      <c r="N156" s="234">
        <v>1.5800000000000002E-2</v>
      </c>
      <c r="O156" s="234">
        <f>ROUND(E156*N156,2)</f>
        <v>0.03</v>
      </c>
      <c r="P156" s="234">
        <v>0</v>
      </c>
      <c r="Q156" s="234">
        <f>ROUND(E156*P156,2)</f>
        <v>0</v>
      </c>
      <c r="R156" s="234" t="s">
        <v>176</v>
      </c>
      <c r="S156" s="234" t="s">
        <v>125</v>
      </c>
      <c r="T156" s="234" t="s">
        <v>125</v>
      </c>
      <c r="U156" s="234">
        <v>0</v>
      </c>
      <c r="V156" s="234">
        <f>ROUND(E156*U156,2)</f>
        <v>0</v>
      </c>
      <c r="W156" s="234"/>
      <c r="X156" s="234" t="s">
        <v>177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178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31"/>
      <c r="B157" s="232"/>
      <c r="C157" s="274" t="s">
        <v>335</v>
      </c>
      <c r="D157" s="239"/>
      <c r="E157" s="240">
        <v>2</v>
      </c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168</v>
      </c>
      <c r="AH157" s="214">
        <v>5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0" outlineLevel="1" x14ac:dyDescent="0.25">
      <c r="A158" s="252">
        <v>62</v>
      </c>
      <c r="B158" s="253" t="s">
        <v>336</v>
      </c>
      <c r="C158" s="273" t="s">
        <v>337</v>
      </c>
      <c r="D158" s="254" t="s">
        <v>138</v>
      </c>
      <c r="E158" s="255">
        <v>4</v>
      </c>
      <c r="F158" s="256"/>
      <c r="G158" s="257">
        <f>ROUND(E158*F158,2)</f>
        <v>0</v>
      </c>
      <c r="H158" s="235"/>
      <c r="I158" s="234">
        <f>ROUND(E158*H158,2)</f>
        <v>0</v>
      </c>
      <c r="J158" s="235"/>
      <c r="K158" s="234">
        <f>ROUND(E158*J158,2)</f>
        <v>0</v>
      </c>
      <c r="L158" s="234">
        <v>21</v>
      </c>
      <c r="M158" s="234">
        <f>G158*(1+L158/100)</f>
        <v>0</v>
      </c>
      <c r="N158" s="234">
        <v>1.5800000000000002E-2</v>
      </c>
      <c r="O158" s="234">
        <f>ROUND(E158*N158,2)</f>
        <v>0.06</v>
      </c>
      <c r="P158" s="234">
        <v>0</v>
      </c>
      <c r="Q158" s="234">
        <f>ROUND(E158*P158,2)</f>
        <v>0</v>
      </c>
      <c r="R158" s="234"/>
      <c r="S158" s="234" t="s">
        <v>144</v>
      </c>
      <c r="T158" s="234" t="s">
        <v>125</v>
      </c>
      <c r="U158" s="234">
        <v>0</v>
      </c>
      <c r="V158" s="234">
        <f>ROUND(E158*U158,2)</f>
        <v>0</v>
      </c>
      <c r="W158" s="234"/>
      <c r="X158" s="234" t="s">
        <v>177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178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31"/>
      <c r="B159" s="232"/>
      <c r="C159" s="274" t="s">
        <v>338</v>
      </c>
      <c r="D159" s="239"/>
      <c r="E159" s="240">
        <v>4</v>
      </c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168</v>
      </c>
      <c r="AH159" s="214">
        <v>5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52">
        <v>63</v>
      </c>
      <c r="B160" s="253" t="s">
        <v>339</v>
      </c>
      <c r="C160" s="273" t="s">
        <v>340</v>
      </c>
      <c r="D160" s="254" t="s">
        <v>138</v>
      </c>
      <c r="E160" s="255">
        <v>2</v>
      </c>
      <c r="F160" s="256"/>
      <c r="G160" s="257">
        <f>ROUND(E160*F160,2)</f>
        <v>0</v>
      </c>
      <c r="H160" s="235"/>
      <c r="I160" s="234">
        <f>ROUND(E160*H160,2)</f>
        <v>0</v>
      </c>
      <c r="J160" s="235"/>
      <c r="K160" s="234">
        <f>ROUND(E160*J160,2)</f>
        <v>0</v>
      </c>
      <c r="L160" s="234">
        <v>21</v>
      </c>
      <c r="M160" s="234">
        <f>G160*(1+L160/100)</f>
        <v>0</v>
      </c>
      <c r="N160" s="234">
        <v>2.9999999999999997E-4</v>
      </c>
      <c r="O160" s="234">
        <f>ROUND(E160*N160,2)</f>
        <v>0</v>
      </c>
      <c r="P160" s="234">
        <v>0</v>
      </c>
      <c r="Q160" s="234">
        <f>ROUND(E160*P160,2)</f>
        <v>0</v>
      </c>
      <c r="R160" s="234" t="s">
        <v>176</v>
      </c>
      <c r="S160" s="234" t="s">
        <v>125</v>
      </c>
      <c r="T160" s="234" t="s">
        <v>125</v>
      </c>
      <c r="U160" s="234">
        <v>0</v>
      </c>
      <c r="V160" s="234">
        <f>ROUND(E160*U160,2)</f>
        <v>0</v>
      </c>
      <c r="W160" s="234"/>
      <c r="X160" s="234" t="s">
        <v>177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178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31"/>
      <c r="B161" s="232"/>
      <c r="C161" s="274" t="s">
        <v>341</v>
      </c>
      <c r="D161" s="239"/>
      <c r="E161" s="240">
        <v>2</v>
      </c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168</v>
      </c>
      <c r="AH161" s="214">
        <v>5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0" outlineLevel="1" x14ac:dyDescent="0.25">
      <c r="A162" s="252">
        <v>64</v>
      </c>
      <c r="B162" s="253" t="s">
        <v>342</v>
      </c>
      <c r="C162" s="273" t="s">
        <v>343</v>
      </c>
      <c r="D162" s="254" t="s">
        <v>138</v>
      </c>
      <c r="E162" s="255">
        <v>10</v>
      </c>
      <c r="F162" s="256"/>
      <c r="G162" s="257">
        <f>ROUND(E162*F162,2)</f>
        <v>0</v>
      </c>
      <c r="H162" s="235"/>
      <c r="I162" s="234">
        <f>ROUND(E162*H162,2)</f>
        <v>0</v>
      </c>
      <c r="J162" s="235"/>
      <c r="K162" s="234">
        <f>ROUND(E162*J162,2)</f>
        <v>0</v>
      </c>
      <c r="L162" s="234">
        <v>21</v>
      </c>
      <c r="M162" s="234">
        <f>G162*(1+L162/100)</f>
        <v>0</v>
      </c>
      <c r="N162" s="234">
        <v>7.7799999999999996E-3</v>
      </c>
      <c r="O162" s="234">
        <f>ROUND(E162*N162,2)</f>
        <v>0.08</v>
      </c>
      <c r="P162" s="234">
        <v>0</v>
      </c>
      <c r="Q162" s="234">
        <f>ROUND(E162*P162,2)</f>
        <v>0</v>
      </c>
      <c r="R162" s="234" t="s">
        <v>176</v>
      </c>
      <c r="S162" s="234" t="s">
        <v>125</v>
      </c>
      <c r="T162" s="234" t="s">
        <v>125</v>
      </c>
      <c r="U162" s="234">
        <v>0</v>
      </c>
      <c r="V162" s="234">
        <f>ROUND(E162*U162,2)</f>
        <v>0</v>
      </c>
      <c r="W162" s="234"/>
      <c r="X162" s="234" t="s">
        <v>177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178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31"/>
      <c r="B163" s="232"/>
      <c r="C163" s="274" t="s">
        <v>344</v>
      </c>
      <c r="D163" s="239"/>
      <c r="E163" s="240">
        <v>10</v>
      </c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168</v>
      </c>
      <c r="AH163" s="214">
        <v>5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52">
        <v>65</v>
      </c>
      <c r="B164" s="253" t="s">
        <v>345</v>
      </c>
      <c r="C164" s="273" t="s">
        <v>346</v>
      </c>
      <c r="D164" s="254" t="s">
        <v>138</v>
      </c>
      <c r="E164" s="255">
        <v>2</v>
      </c>
      <c r="F164" s="256"/>
      <c r="G164" s="257">
        <f>ROUND(E164*F164,2)</f>
        <v>0</v>
      </c>
      <c r="H164" s="235"/>
      <c r="I164" s="234">
        <f>ROUND(E164*H164,2)</f>
        <v>0</v>
      </c>
      <c r="J164" s="235"/>
      <c r="K164" s="234">
        <f>ROUND(E164*J164,2)</f>
        <v>0</v>
      </c>
      <c r="L164" s="234">
        <v>21</v>
      </c>
      <c r="M164" s="234">
        <f>G164*(1+L164/100)</f>
        <v>0</v>
      </c>
      <c r="N164" s="234">
        <v>4.0000000000000001E-3</v>
      </c>
      <c r="O164" s="234">
        <f>ROUND(E164*N164,2)</f>
        <v>0.01</v>
      </c>
      <c r="P164" s="234">
        <v>0</v>
      </c>
      <c r="Q164" s="234">
        <f>ROUND(E164*P164,2)</f>
        <v>0</v>
      </c>
      <c r="R164" s="234" t="s">
        <v>176</v>
      </c>
      <c r="S164" s="234" t="s">
        <v>125</v>
      </c>
      <c r="T164" s="234" t="s">
        <v>125</v>
      </c>
      <c r="U164" s="234">
        <v>0</v>
      </c>
      <c r="V164" s="234">
        <f>ROUND(E164*U164,2)</f>
        <v>0</v>
      </c>
      <c r="W164" s="234"/>
      <c r="X164" s="234" t="s">
        <v>177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178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31"/>
      <c r="B165" s="232"/>
      <c r="C165" s="274" t="s">
        <v>347</v>
      </c>
      <c r="D165" s="239"/>
      <c r="E165" s="240">
        <v>2</v>
      </c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168</v>
      </c>
      <c r="AH165" s="214">
        <v>5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31">
        <v>66</v>
      </c>
      <c r="B166" s="232" t="s">
        <v>348</v>
      </c>
      <c r="C166" s="275" t="s">
        <v>349</v>
      </c>
      <c r="D166" s="233" t="s">
        <v>0</v>
      </c>
      <c r="E166" s="266"/>
      <c r="F166" s="235"/>
      <c r="G166" s="234">
        <f>ROUND(E166*F166,2)</f>
        <v>0</v>
      </c>
      <c r="H166" s="235"/>
      <c r="I166" s="234">
        <f>ROUND(E166*H166,2)</f>
        <v>0</v>
      </c>
      <c r="J166" s="235"/>
      <c r="K166" s="234">
        <f>ROUND(E166*J166,2)</f>
        <v>0</v>
      </c>
      <c r="L166" s="234">
        <v>21</v>
      </c>
      <c r="M166" s="234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4"/>
      <c r="S166" s="234" t="s">
        <v>125</v>
      </c>
      <c r="T166" s="234" t="s">
        <v>125</v>
      </c>
      <c r="U166" s="234">
        <v>0</v>
      </c>
      <c r="V166" s="234">
        <f>ROUND(E166*U166,2)</f>
        <v>0</v>
      </c>
      <c r="W166" s="234"/>
      <c r="X166" s="234" t="s">
        <v>187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188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ht="13" x14ac:dyDescent="0.25">
      <c r="A167" s="242" t="s">
        <v>120</v>
      </c>
      <c r="B167" s="243" t="s">
        <v>80</v>
      </c>
      <c r="C167" s="269" t="s">
        <v>81</v>
      </c>
      <c r="D167" s="244"/>
      <c r="E167" s="245"/>
      <c r="F167" s="246"/>
      <c r="G167" s="247">
        <f>SUMIF(AG168:AG194,"&lt;&gt;NOR",G168:G194)</f>
        <v>0</v>
      </c>
      <c r="H167" s="241"/>
      <c r="I167" s="241">
        <f>SUM(I168:I194)</f>
        <v>0</v>
      </c>
      <c r="J167" s="241"/>
      <c r="K167" s="241">
        <f>SUM(K168:K194)</f>
        <v>0</v>
      </c>
      <c r="L167" s="241"/>
      <c r="M167" s="241">
        <f>SUM(M168:M194)</f>
        <v>0</v>
      </c>
      <c r="N167" s="241"/>
      <c r="O167" s="241">
        <f>SUM(O168:O194)</f>
        <v>0.04</v>
      </c>
      <c r="P167" s="241"/>
      <c r="Q167" s="241">
        <f>SUM(Q168:Q194)</f>
        <v>0</v>
      </c>
      <c r="R167" s="241"/>
      <c r="S167" s="241"/>
      <c r="T167" s="241"/>
      <c r="U167" s="241"/>
      <c r="V167" s="241">
        <f>SUM(V168:V194)</f>
        <v>6.08</v>
      </c>
      <c r="W167" s="241"/>
      <c r="X167" s="241"/>
      <c r="AG167" t="s">
        <v>121</v>
      </c>
    </row>
    <row r="168" spans="1:60" outlineLevel="1" x14ac:dyDescent="0.25">
      <c r="A168" s="258">
        <v>67</v>
      </c>
      <c r="B168" s="259" t="s">
        <v>350</v>
      </c>
      <c r="C168" s="270" t="s">
        <v>351</v>
      </c>
      <c r="D168" s="260" t="s">
        <v>138</v>
      </c>
      <c r="E168" s="261">
        <v>2</v>
      </c>
      <c r="F168" s="262"/>
      <c r="G168" s="263">
        <f>ROUND(E168*F168,2)</f>
        <v>0</v>
      </c>
      <c r="H168" s="235"/>
      <c r="I168" s="234">
        <f>ROUND(E168*H168,2)</f>
        <v>0</v>
      </c>
      <c r="J168" s="235"/>
      <c r="K168" s="234">
        <f>ROUND(E168*J168,2)</f>
        <v>0</v>
      </c>
      <c r="L168" s="234">
        <v>21</v>
      </c>
      <c r="M168" s="234">
        <f>G168*(1+L168/100)</f>
        <v>0</v>
      </c>
      <c r="N168" s="234">
        <v>2.0000000000000001E-4</v>
      </c>
      <c r="O168" s="234">
        <f>ROUND(E168*N168,2)</f>
        <v>0</v>
      </c>
      <c r="P168" s="234">
        <v>0</v>
      </c>
      <c r="Q168" s="234">
        <f>ROUND(E168*P168,2)</f>
        <v>0</v>
      </c>
      <c r="R168" s="234"/>
      <c r="S168" s="234" t="s">
        <v>125</v>
      </c>
      <c r="T168" s="234" t="s">
        <v>125</v>
      </c>
      <c r="U168" s="234">
        <v>8.3000000000000004E-2</v>
      </c>
      <c r="V168" s="234">
        <f>ROUND(E168*U168,2)</f>
        <v>0.17</v>
      </c>
      <c r="W168" s="234"/>
      <c r="X168" s="234" t="s">
        <v>126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127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52">
        <v>68</v>
      </c>
      <c r="B169" s="253" t="s">
        <v>352</v>
      </c>
      <c r="C169" s="273" t="s">
        <v>353</v>
      </c>
      <c r="D169" s="254" t="s">
        <v>143</v>
      </c>
      <c r="E169" s="255">
        <v>2</v>
      </c>
      <c r="F169" s="256"/>
      <c r="G169" s="257">
        <f>ROUND(E169*F169,2)</f>
        <v>0</v>
      </c>
      <c r="H169" s="235"/>
      <c r="I169" s="234">
        <f>ROUND(E169*H169,2)</f>
        <v>0</v>
      </c>
      <c r="J169" s="235"/>
      <c r="K169" s="234">
        <f>ROUND(E169*J169,2)</f>
        <v>0</v>
      </c>
      <c r="L169" s="234">
        <v>21</v>
      </c>
      <c r="M169" s="234">
        <f>G169*(1+L169/100)</f>
        <v>0</v>
      </c>
      <c r="N169" s="234">
        <v>9.1E-4</v>
      </c>
      <c r="O169" s="234">
        <f>ROUND(E169*N169,2)</f>
        <v>0</v>
      </c>
      <c r="P169" s="234">
        <v>0</v>
      </c>
      <c r="Q169" s="234">
        <f>ROUND(E169*P169,2)</f>
        <v>0</v>
      </c>
      <c r="R169" s="234"/>
      <c r="S169" s="234" t="s">
        <v>125</v>
      </c>
      <c r="T169" s="234" t="s">
        <v>125</v>
      </c>
      <c r="U169" s="234">
        <v>0.621</v>
      </c>
      <c r="V169" s="234">
        <f>ROUND(E169*U169,2)</f>
        <v>1.24</v>
      </c>
      <c r="W169" s="234"/>
      <c r="X169" s="234" t="s">
        <v>126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127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31"/>
      <c r="B170" s="232"/>
      <c r="C170" s="272" t="s">
        <v>354</v>
      </c>
      <c r="D170" s="265"/>
      <c r="E170" s="265"/>
      <c r="F170" s="265"/>
      <c r="G170" s="265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164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64" t="str">
        <f>C170</f>
        <v>Teploměr ukazovací - f 100mm / G1/2" / přímý / 0 -120°C / délka stonku 150 mm zadní pro kouřovody, zadní</v>
      </c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58">
        <v>69</v>
      </c>
      <c r="B171" s="259" t="s">
        <v>355</v>
      </c>
      <c r="C171" s="270" t="s">
        <v>356</v>
      </c>
      <c r="D171" s="260" t="s">
        <v>138</v>
      </c>
      <c r="E171" s="261">
        <v>2</v>
      </c>
      <c r="F171" s="262"/>
      <c r="G171" s="263">
        <f>ROUND(E171*F171,2)</f>
        <v>0</v>
      </c>
      <c r="H171" s="235"/>
      <c r="I171" s="234">
        <f>ROUND(E171*H171,2)</f>
        <v>0</v>
      </c>
      <c r="J171" s="235"/>
      <c r="K171" s="234">
        <f>ROUND(E171*J171,2)</f>
        <v>0</v>
      </c>
      <c r="L171" s="234">
        <v>21</v>
      </c>
      <c r="M171" s="234">
        <f>G171*(1+L171/100)</f>
        <v>0</v>
      </c>
      <c r="N171" s="234">
        <v>1.2659999999999999E-2</v>
      </c>
      <c r="O171" s="234">
        <f>ROUND(E171*N171,2)</f>
        <v>0.03</v>
      </c>
      <c r="P171" s="234">
        <v>0</v>
      </c>
      <c r="Q171" s="234">
        <f>ROUND(E171*P171,2)</f>
        <v>0</v>
      </c>
      <c r="R171" s="234"/>
      <c r="S171" s="234" t="s">
        <v>125</v>
      </c>
      <c r="T171" s="234" t="s">
        <v>125</v>
      </c>
      <c r="U171" s="234">
        <v>0.622</v>
      </c>
      <c r="V171" s="234">
        <f>ROUND(E171*U171,2)</f>
        <v>1.24</v>
      </c>
      <c r="W171" s="234"/>
      <c r="X171" s="234" t="s">
        <v>126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127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58">
        <v>70</v>
      </c>
      <c r="B172" s="259" t="s">
        <v>357</v>
      </c>
      <c r="C172" s="270" t="s">
        <v>358</v>
      </c>
      <c r="D172" s="260" t="s">
        <v>138</v>
      </c>
      <c r="E172" s="261">
        <v>2</v>
      </c>
      <c r="F172" s="262"/>
      <c r="G172" s="263">
        <f>ROUND(E172*F172,2)</f>
        <v>0</v>
      </c>
      <c r="H172" s="235"/>
      <c r="I172" s="234">
        <f>ROUND(E172*H172,2)</f>
        <v>0</v>
      </c>
      <c r="J172" s="235"/>
      <c r="K172" s="234">
        <f>ROUND(E172*J172,2)</f>
        <v>0</v>
      </c>
      <c r="L172" s="234">
        <v>21</v>
      </c>
      <c r="M172" s="234">
        <f>G172*(1+L172/100)</f>
        <v>0</v>
      </c>
      <c r="N172" s="234">
        <v>0</v>
      </c>
      <c r="O172" s="234">
        <f>ROUND(E172*N172,2)</f>
        <v>0</v>
      </c>
      <c r="P172" s="234">
        <v>0</v>
      </c>
      <c r="Q172" s="234">
        <f>ROUND(E172*P172,2)</f>
        <v>0</v>
      </c>
      <c r="R172" s="234"/>
      <c r="S172" s="234" t="s">
        <v>125</v>
      </c>
      <c r="T172" s="234" t="s">
        <v>125</v>
      </c>
      <c r="U172" s="234">
        <v>0.53600000000000003</v>
      </c>
      <c r="V172" s="234">
        <f>ROUND(E172*U172,2)</f>
        <v>1.07</v>
      </c>
      <c r="W172" s="234"/>
      <c r="X172" s="234" t="s">
        <v>126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127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58">
        <v>71</v>
      </c>
      <c r="B173" s="259" t="s">
        <v>359</v>
      </c>
      <c r="C173" s="270" t="s">
        <v>360</v>
      </c>
      <c r="D173" s="260" t="s">
        <v>138</v>
      </c>
      <c r="E173" s="261">
        <v>2</v>
      </c>
      <c r="F173" s="262"/>
      <c r="G173" s="263">
        <f>ROUND(E173*F173,2)</f>
        <v>0</v>
      </c>
      <c r="H173" s="235"/>
      <c r="I173" s="234">
        <f>ROUND(E173*H173,2)</f>
        <v>0</v>
      </c>
      <c r="J173" s="235"/>
      <c r="K173" s="234">
        <f>ROUND(E173*J173,2)</f>
        <v>0</v>
      </c>
      <c r="L173" s="234">
        <v>21</v>
      </c>
      <c r="M173" s="234">
        <f>G173*(1+L173/100)</f>
        <v>0</v>
      </c>
      <c r="N173" s="234">
        <v>5.0000000000000001E-4</v>
      </c>
      <c r="O173" s="234">
        <f>ROUND(E173*N173,2)</f>
        <v>0</v>
      </c>
      <c r="P173" s="234">
        <v>0</v>
      </c>
      <c r="Q173" s="234">
        <f>ROUND(E173*P173,2)</f>
        <v>0</v>
      </c>
      <c r="R173" s="234"/>
      <c r="S173" s="234" t="s">
        <v>125</v>
      </c>
      <c r="T173" s="234" t="s">
        <v>125</v>
      </c>
      <c r="U173" s="234">
        <v>6.2E-2</v>
      </c>
      <c r="V173" s="234">
        <f>ROUND(E173*U173,2)</f>
        <v>0.12</v>
      </c>
      <c r="W173" s="234"/>
      <c r="X173" s="234" t="s">
        <v>126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127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58">
        <v>72</v>
      </c>
      <c r="B174" s="259" t="s">
        <v>361</v>
      </c>
      <c r="C174" s="270" t="s">
        <v>362</v>
      </c>
      <c r="D174" s="260" t="s">
        <v>138</v>
      </c>
      <c r="E174" s="261">
        <v>2</v>
      </c>
      <c r="F174" s="262"/>
      <c r="G174" s="263">
        <f>ROUND(E174*F174,2)</f>
        <v>0</v>
      </c>
      <c r="H174" s="235"/>
      <c r="I174" s="234">
        <f>ROUND(E174*H174,2)</f>
        <v>0</v>
      </c>
      <c r="J174" s="235"/>
      <c r="K174" s="234">
        <f>ROUND(E174*J174,2)</f>
        <v>0</v>
      </c>
      <c r="L174" s="234">
        <v>21</v>
      </c>
      <c r="M174" s="234">
        <f>G174*(1+L174/100)</f>
        <v>0</v>
      </c>
      <c r="N174" s="234">
        <v>1.8000000000000001E-4</v>
      </c>
      <c r="O174" s="234">
        <f>ROUND(E174*N174,2)</f>
        <v>0</v>
      </c>
      <c r="P174" s="234">
        <v>0</v>
      </c>
      <c r="Q174" s="234">
        <f>ROUND(E174*P174,2)</f>
        <v>0</v>
      </c>
      <c r="R174" s="234"/>
      <c r="S174" s="234" t="s">
        <v>125</v>
      </c>
      <c r="T174" s="234" t="s">
        <v>125</v>
      </c>
      <c r="U174" s="234">
        <v>0.16500000000000001</v>
      </c>
      <c r="V174" s="234">
        <f>ROUND(E174*U174,2)</f>
        <v>0.33</v>
      </c>
      <c r="W174" s="234"/>
      <c r="X174" s="234" t="s">
        <v>126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127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52">
        <v>73</v>
      </c>
      <c r="B175" s="253" t="s">
        <v>363</v>
      </c>
      <c r="C175" s="273" t="s">
        <v>364</v>
      </c>
      <c r="D175" s="254" t="s">
        <v>138</v>
      </c>
      <c r="E175" s="255">
        <v>2</v>
      </c>
      <c r="F175" s="256"/>
      <c r="G175" s="257">
        <f>ROUND(E175*F175,2)</f>
        <v>0</v>
      </c>
      <c r="H175" s="235"/>
      <c r="I175" s="234">
        <f>ROUND(E175*H175,2)</f>
        <v>0</v>
      </c>
      <c r="J175" s="235"/>
      <c r="K175" s="234">
        <f>ROUND(E175*J175,2)</f>
        <v>0</v>
      </c>
      <c r="L175" s="234">
        <v>21</v>
      </c>
      <c r="M175" s="234">
        <f>G175*(1+L175/100)</f>
        <v>0</v>
      </c>
      <c r="N175" s="234">
        <v>6.8000000000000005E-4</v>
      </c>
      <c r="O175" s="234">
        <f>ROUND(E175*N175,2)</f>
        <v>0</v>
      </c>
      <c r="P175" s="234">
        <v>0</v>
      </c>
      <c r="Q175" s="234">
        <f>ROUND(E175*P175,2)</f>
        <v>0</v>
      </c>
      <c r="R175" s="234"/>
      <c r="S175" s="234" t="s">
        <v>125</v>
      </c>
      <c r="T175" s="234" t="s">
        <v>365</v>
      </c>
      <c r="U175" s="234">
        <v>0.38100000000000001</v>
      </c>
      <c r="V175" s="234">
        <f>ROUND(E175*U175,2)</f>
        <v>0.76</v>
      </c>
      <c r="W175" s="234"/>
      <c r="X175" s="234" t="s">
        <v>126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127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31"/>
      <c r="B176" s="232"/>
      <c r="C176" s="272" t="s">
        <v>366</v>
      </c>
      <c r="D176" s="265"/>
      <c r="E176" s="265"/>
      <c r="F176" s="265"/>
      <c r="G176" s="265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164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31"/>
      <c r="B177" s="232"/>
      <c r="C177" s="276" t="s">
        <v>367</v>
      </c>
      <c r="D177" s="267"/>
      <c r="E177" s="267"/>
      <c r="F177" s="267"/>
      <c r="G177" s="267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164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52">
        <v>74</v>
      </c>
      <c r="B178" s="253" t="s">
        <v>368</v>
      </c>
      <c r="C178" s="273" t="s">
        <v>369</v>
      </c>
      <c r="D178" s="254" t="s">
        <v>138</v>
      </c>
      <c r="E178" s="255">
        <v>2</v>
      </c>
      <c r="F178" s="256"/>
      <c r="G178" s="257">
        <f>ROUND(E178*F178,2)</f>
        <v>0</v>
      </c>
      <c r="H178" s="235"/>
      <c r="I178" s="234">
        <f>ROUND(E178*H178,2)</f>
        <v>0</v>
      </c>
      <c r="J178" s="235"/>
      <c r="K178" s="234">
        <f>ROUND(E178*J178,2)</f>
        <v>0</v>
      </c>
      <c r="L178" s="234">
        <v>21</v>
      </c>
      <c r="M178" s="234">
        <f>G178*(1+L178/100)</f>
        <v>0</v>
      </c>
      <c r="N178" s="234">
        <v>2.5200000000000001E-3</v>
      </c>
      <c r="O178" s="234">
        <f>ROUND(E178*N178,2)</f>
        <v>0.01</v>
      </c>
      <c r="P178" s="234">
        <v>0</v>
      </c>
      <c r="Q178" s="234">
        <f>ROUND(E178*P178,2)</f>
        <v>0</v>
      </c>
      <c r="R178" s="234"/>
      <c r="S178" s="234" t="s">
        <v>125</v>
      </c>
      <c r="T178" s="234" t="s">
        <v>125</v>
      </c>
      <c r="U178" s="234">
        <v>0.433</v>
      </c>
      <c r="V178" s="234">
        <f>ROUND(E178*U178,2)</f>
        <v>0.87</v>
      </c>
      <c r="W178" s="234"/>
      <c r="X178" s="234" t="s">
        <v>126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127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0.5" outlineLevel="1" x14ac:dyDescent="0.25">
      <c r="A179" s="231"/>
      <c r="B179" s="232"/>
      <c r="C179" s="272" t="s">
        <v>370</v>
      </c>
      <c r="D179" s="265"/>
      <c r="E179" s="265"/>
      <c r="F179" s="265"/>
      <c r="G179" s="265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164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64" t="str">
        <f>C179</f>
        <v>Manometr ukazovací - f 100mm / G1/2" / 0-1 MPa / spodní (včetně 2-cestného k.k. G1/2" / PN16 a kond. smyčky zahnuté G1/2" / PN100 / přivařovací / uhlíková ocel)</v>
      </c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52">
        <v>75</v>
      </c>
      <c r="B180" s="253" t="s">
        <v>371</v>
      </c>
      <c r="C180" s="273" t="s">
        <v>372</v>
      </c>
      <c r="D180" s="254" t="s">
        <v>138</v>
      </c>
      <c r="E180" s="255">
        <v>1</v>
      </c>
      <c r="F180" s="256"/>
      <c r="G180" s="257">
        <f>ROUND(E180*F180,2)</f>
        <v>0</v>
      </c>
      <c r="H180" s="235"/>
      <c r="I180" s="234">
        <f>ROUND(E180*H180,2)</f>
        <v>0</v>
      </c>
      <c r="J180" s="235"/>
      <c r="K180" s="234">
        <f>ROUND(E180*J180,2)</f>
        <v>0</v>
      </c>
      <c r="L180" s="234">
        <v>21</v>
      </c>
      <c r="M180" s="234">
        <f>G180*(1+L180/100)</f>
        <v>0</v>
      </c>
      <c r="N180" s="234">
        <v>2.4000000000000001E-4</v>
      </c>
      <c r="O180" s="234">
        <f>ROUND(E180*N180,2)</f>
        <v>0</v>
      </c>
      <c r="P180" s="234">
        <v>0</v>
      </c>
      <c r="Q180" s="234">
        <f>ROUND(E180*P180,2)</f>
        <v>0</v>
      </c>
      <c r="R180" s="234"/>
      <c r="S180" s="234" t="s">
        <v>125</v>
      </c>
      <c r="T180" s="234" t="s">
        <v>125</v>
      </c>
      <c r="U180" s="234">
        <v>0.27800000000000002</v>
      </c>
      <c r="V180" s="234">
        <f>ROUND(E180*U180,2)</f>
        <v>0.28000000000000003</v>
      </c>
      <c r="W180" s="234"/>
      <c r="X180" s="234" t="s">
        <v>126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127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31"/>
      <c r="B181" s="232"/>
      <c r="C181" s="272" t="s">
        <v>373</v>
      </c>
      <c r="D181" s="265"/>
      <c r="E181" s="265"/>
      <c r="F181" s="265"/>
      <c r="G181" s="265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164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0" outlineLevel="1" x14ac:dyDescent="0.25">
      <c r="A182" s="252">
        <v>76</v>
      </c>
      <c r="B182" s="253" t="s">
        <v>374</v>
      </c>
      <c r="C182" s="273" t="s">
        <v>375</v>
      </c>
      <c r="D182" s="254" t="s">
        <v>152</v>
      </c>
      <c r="E182" s="255">
        <v>1</v>
      </c>
      <c r="F182" s="256"/>
      <c r="G182" s="257">
        <f>ROUND(E182*F182,2)</f>
        <v>0</v>
      </c>
      <c r="H182" s="235"/>
      <c r="I182" s="234">
        <f>ROUND(E182*H182,2)</f>
        <v>0</v>
      </c>
      <c r="J182" s="235"/>
      <c r="K182" s="234">
        <f>ROUND(E182*J182,2)</f>
        <v>0</v>
      </c>
      <c r="L182" s="234">
        <v>21</v>
      </c>
      <c r="M182" s="234">
        <f>G182*(1+L182/100)</f>
        <v>0</v>
      </c>
      <c r="N182" s="234">
        <v>0</v>
      </c>
      <c r="O182" s="234">
        <f>ROUND(E182*N182,2)</f>
        <v>0</v>
      </c>
      <c r="P182" s="234">
        <v>0</v>
      </c>
      <c r="Q182" s="234">
        <f>ROUND(E182*P182,2)</f>
        <v>0</v>
      </c>
      <c r="R182" s="234"/>
      <c r="S182" s="234" t="s">
        <v>144</v>
      </c>
      <c r="T182" s="234" t="s">
        <v>145</v>
      </c>
      <c r="U182" s="234">
        <v>0</v>
      </c>
      <c r="V182" s="234">
        <f>ROUND(E182*U182,2)</f>
        <v>0</v>
      </c>
      <c r="W182" s="234"/>
      <c r="X182" s="234" t="s">
        <v>126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127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31"/>
      <c r="B183" s="232"/>
      <c r="C183" s="272" t="s">
        <v>376</v>
      </c>
      <c r="D183" s="265"/>
      <c r="E183" s="265"/>
      <c r="F183" s="265"/>
      <c r="G183" s="265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164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31"/>
      <c r="B184" s="232"/>
      <c r="C184" s="276" t="s">
        <v>377</v>
      </c>
      <c r="D184" s="267"/>
      <c r="E184" s="267"/>
      <c r="F184" s="267"/>
      <c r="G184" s="267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164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31"/>
      <c r="B185" s="232"/>
      <c r="C185" s="276" t="s">
        <v>378</v>
      </c>
      <c r="D185" s="267"/>
      <c r="E185" s="267"/>
      <c r="F185" s="267"/>
      <c r="G185" s="267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164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31"/>
      <c r="B186" s="232"/>
      <c r="C186" s="276" t="s">
        <v>379</v>
      </c>
      <c r="D186" s="267"/>
      <c r="E186" s="267"/>
      <c r="F186" s="267"/>
      <c r="G186" s="267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164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31"/>
      <c r="B187" s="232"/>
      <c r="C187" s="276" t="s">
        <v>380</v>
      </c>
      <c r="D187" s="267"/>
      <c r="E187" s="267"/>
      <c r="F187" s="267"/>
      <c r="G187" s="267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164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31"/>
      <c r="B188" s="232"/>
      <c r="C188" s="276" t="s">
        <v>381</v>
      </c>
      <c r="D188" s="267"/>
      <c r="E188" s="267"/>
      <c r="F188" s="267"/>
      <c r="G188" s="267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164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31"/>
      <c r="B189" s="232"/>
      <c r="C189" s="276" t="s">
        <v>382</v>
      </c>
      <c r="D189" s="267"/>
      <c r="E189" s="267"/>
      <c r="F189" s="267"/>
      <c r="G189" s="267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164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52">
        <v>77</v>
      </c>
      <c r="B190" s="253" t="s">
        <v>383</v>
      </c>
      <c r="C190" s="273" t="s">
        <v>384</v>
      </c>
      <c r="D190" s="254" t="s">
        <v>138</v>
      </c>
      <c r="E190" s="255">
        <v>2</v>
      </c>
      <c r="F190" s="256"/>
      <c r="G190" s="257">
        <f>ROUND(E190*F190,2)</f>
        <v>0</v>
      </c>
      <c r="H190" s="235"/>
      <c r="I190" s="234">
        <f>ROUND(E190*H190,2)</f>
        <v>0</v>
      </c>
      <c r="J190" s="235"/>
      <c r="K190" s="234">
        <f>ROUND(E190*J190,2)</f>
        <v>0</v>
      </c>
      <c r="L190" s="234">
        <v>21</v>
      </c>
      <c r="M190" s="234">
        <f>G190*(1+L190/100)</f>
        <v>0</v>
      </c>
      <c r="N190" s="234">
        <v>5.6999999999999998E-4</v>
      </c>
      <c r="O190" s="234">
        <f>ROUND(E190*N190,2)</f>
        <v>0</v>
      </c>
      <c r="P190" s="234">
        <v>0</v>
      </c>
      <c r="Q190" s="234">
        <f>ROUND(E190*P190,2)</f>
        <v>0</v>
      </c>
      <c r="R190" s="234" t="s">
        <v>176</v>
      </c>
      <c r="S190" s="234" t="s">
        <v>125</v>
      </c>
      <c r="T190" s="234" t="s">
        <v>125</v>
      </c>
      <c r="U190" s="234">
        <v>0</v>
      </c>
      <c r="V190" s="234">
        <f>ROUND(E190*U190,2)</f>
        <v>0</v>
      </c>
      <c r="W190" s="234"/>
      <c r="X190" s="234" t="s">
        <v>177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178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31"/>
      <c r="B191" s="232"/>
      <c r="C191" s="272" t="s">
        <v>385</v>
      </c>
      <c r="D191" s="265"/>
      <c r="E191" s="265"/>
      <c r="F191" s="265"/>
      <c r="G191" s="265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164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31"/>
      <c r="B192" s="232"/>
      <c r="C192" s="276" t="s">
        <v>386</v>
      </c>
      <c r="D192" s="267"/>
      <c r="E192" s="267"/>
      <c r="F192" s="267"/>
      <c r="G192" s="267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164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31"/>
      <c r="B193" s="232"/>
      <c r="C193" s="276" t="s">
        <v>387</v>
      </c>
      <c r="D193" s="267"/>
      <c r="E193" s="267"/>
      <c r="F193" s="267"/>
      <c r="G193" s="267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164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31">
        <v>78</v>
      </c>
      <c r="B194" s="232" t="s">
        <v>388</v>
      </c>
      <c r="C194" s="275" t="s">
        <v>389</v>
      </c>
      <c r="D194" s="233" t="s">
        <v>0</v>
      </c>
      <c r="E194" s="266"/>
      <c r="F194" s="235"/>
      <c r="G194" s="234">
        <f>ROUND(E194*F194,2)</f>
        <v>0</v>
      </c>
      <c r="H194" s="235"/>
      <c r="I194" s="234">
        <f>ROUND(E194*H194,2)</f>
        <v>0</v>
      </c>
      <c r="J194" s="235"/>
      <c r="K194" s="234">
        <f>ROUND(E194*J194,2)</f>
        <v>0</v>
      </c>
      <c r="L194" s="234">
        <v>21</v>
      </c>
      <c r="M194" s="234">
        <f>G194*(1+L194/100)</f>
        <v>0</v>
      </c>
      <c r="N194" s="234">
        <v>0</v>
      </c>
      <c r="O194" s="234">
        <f>ROUND(E194*N194,2)</f>
        <v>0</v>
      </c>
      <c r="P194" s="234">
        <v>0</v>
      </c>
      <c r="Q194" s="234">
        <f>ROUND(E194*P194,2)</f>
        <v>0</v>
      </c>
      <c r="R194" s="234"/>
      <c r="S194" s="234" t="s">
        <v>125</v>
      </c>
      <c r="T194" s="234" t="s">
        <v>125</v>
      </c>
      <c r="U194" s="234">
        <v>0</v>
      </c>
      <c r="V194" s="234">
        <f>ROUND(E194*U194,2)</f>
        <v>0</v>
      </c>
      <c r="W194" s="234"/>
      <c r="X194" s="234" t="s">
        <v>187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188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13" x14ac:dyDescent="0.25">
      <c r="A195" s="242" t="s">
        <v>120</v>
      </c>
      <c r="B195" s="243" t="s">
        <v>82</v>
      </c>
      <c r="C195" s="269" t="s">
        <v>83</v>
      </c>
      <c r="D195" s="244"/>
      <c r="E195" s="245"/>
      <c r="F195" s="246"/>
      <c r="G195" s="247">
        <f>SUMIF(AG196:AG199,"&lt;&gt;NOR",G196:G199)</f>
        <v>0</v>
      </c>
      <c r="H195" s="241"/>
      <c r="I195" s="241">
        <f>SUM(I196:I199)</f>
        <v>0</v>
      </c>
      <c r="J195" s="241"/>
      <c r="K195" s="241">
        <f>SUM(K196:K199)</f>
        <v>0</v>
      </c>
      <c r="L195" s="241"/>
      <c r="M195" s="241">
        <f>SUM(M196:M199)</f>
        <v>0</v>
      </c>
      <c r="N195" s="241"/>
      <c r="O195" s="241">
        <f>SUM(O196:O199)</f>
        <v>0</v>
      </c>
      <c r="P195" s="241"/>
      <c r="Q195" s="241">
        <f>SUM(Q196:Q199)</f>
        <v>0</v>
      </c>
      <c r="R195" s="241"/>
      <c r="S195" s="241"/>
      <c r="T195" s="241"/>
      <c r="U195" s="241"/>
      <c r="V195" s="241">
        <f>SUM(V196:V199)</f>
        <v>0</v>
      </c>
      <c r="W195" s="241"/>
      <c r="X195" s="241"/>
      <c r="AG195" t="s">
        <v>121</v>
      </c>
    </row>
    <row r="196" spans="1:60" outlineLevel="1" x14ac:dyDescent="0.25">
      <c r="A196" s="258">
        <v>79</v>
      </c>
      <c r="B196" s="259" t="s">
        <v>390</v>
      </c>
      <c r="C196" s="270" t="s">
        <v>391</v>
      </c>
      <c r="D196" s="260" t="s">
        <v>152</v>
      </c>
      <c r="E196" s="261">
        <v>3</v>
      </c>
      <c r="F196" s="262"/>
      <c r="G196" s="263">
        <f>ROUND(E196*F196,2)</f>
        <v>0</v>
      </c>
      <c r="H196" s="235"/>
      <c r="I196" s="234">
        <f>ROUND(E196*H196,2)</f>
        <v>0</v>
      </c>
      <c r="J196" s="235"/>
      <c r="K196" s="234">
        <f>ROUND(E196*J196,2)</f>
        <v>0</v>
      </c>
      <c r="L196" s="234">
        <v>21</v>
      </c>
      <c r="M196" s="234">
        <f>G196*(1+L196/100)</f>
        <v>0</v>
      </c>
      <c r="N196" s="234">
        <v>0</v>
      </c>
      <c r="O196" s="234">
        <f>ROUND(E196*N196,2)</f>
        <v>0</v>
      </c>
      <c r="P196" s="234">
        <v>0</v>
      </c>
      <c r="Q196" s="234">
        <f>ROUND(E196*P196,2)</f>
        <v>0</v>
      </c>
      <c r="R196" s="234"/>
      <c r="S196" s="234" t="s">
        <v>144</v>
      </c>
      <c r="T196" s="234" t="s">
        <v>145</v>
      </c>
      <c r="U196" s="234">
        <v>0</v>
      </c>
      <c r="V196" s="234">
        <f>ROUND(E196*U196,2)</f>
        <v>0</v>
      </c>
      <c r="W196" s="234"/>
      <c r="X196" s="234" t="s">
        <v>126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127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52">
        <v>80</v>
      </c>
      <c r="B197" s="253" t="s">
        <v>392</v>
      </c>
      <c r="C197" s="273" t="s">
        <v>393</v>
      </c>
      <c r="D197" s="254" t="s">
        <v>394</v>
      </c>
      <c r="E197" s="255">
        <v>200</v>
      </c>
      <c r="F197" s="256"/>
      <c r="G197" s="257">
        <f>ROUND(E197*F197,2)</f>
        <v>0</v>
      </c>
      <c r="H197" s="235"/>
      <c r="I197" s="234">
        <f>ROUND(E197*H197,2)</f>
        <v>0</v>
      </c>
      <c r="J197" s="235"/>
      <c r="K197" s="234">
        <f>ROUND(E197*J197,2)</f>
        <v>0</v>
      </c>
      <c r="L197" s="234">
        <v>21</v>
      </c>
      <c r="M197" s="234">
        <f>G197*(1+L197/100)</f>
        <v>0</v>
      </c>
      <c r="N197" s="234">
        <v>0</v>
      </c>
      <c r="O197" s="234">
        <f>ROUND(E197*N197,2)</f>
        <v>0</v>
      </c>
      <c r="P197" s="234">
        <v>0</v>
      </c>
      <c r="Q197" s="234">
        <f>ROUND(E197*P197,2)</f>
        <v>0</v>
      </c>
      <c r="R197" s="234"/>
      <c r="S197" s="234" t="s">
        <v>144</v>
      </c>
      <c r="T197" s="234" t="s">
        <v>145</v>
      </c>
      <c r="U197" s="234">
        <v>0</v>
      </c>
      <c r="V197" s="234">
        <f>ROUND(E197*U197,2)</f>
        <v>0</v>
      </c>
      <c r="W197" s="234"/>
      <c r="X197" s="234" t="s">
        <v>126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127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31"/>
      <c r="B198" s="232"/>
      <c r="C198" s="272" t="s">
        <v>395</v>
      </c>
      <c r="D198" s="265"/>
      <c r="E198" s="265"/>
      <c r="F198" s="265"/>
      <c r="G198" s="265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164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31">
        <v>81</v>
      </c>
      <c r="B199" s="232" t="s">
        <v>396</v>
      </c>
      <c r="C199" s="275" t="s">
        <v>397</v>
      </c>
      <c r="D199" s="233" t="s">
        <v>0</v>
      </c>
      <c r="E199" s="266"/>
      <c r="F199" s="235"/>
      <c r="G199" s="234">
        <f>ROUND(E199*F199,2)</f>
        <v>0</v>
      </c>
      <c r="H199" s="235"/>
      <c r="I199" s="234">
        <f>ROUND(E199*H199,2)</f>
        <v>0</v>
      </c>
      <c r="J199" s="235"/>
      <c r="K199" s="234">
        <f>ROUND(E199*J199,2)</f>
        <v>0</v>
      </c>
      <c r="L199" s="234">
        <v>21</v>
      </c>
      <c r="M199" s="234">
        <f>G199*(1+L199/100)</f>
        <v>0</v>
      </c>
      <c r="N199" s="234">
        <v>0</v>
      </c>
      <c r="O199" s="234">
        <f>ROUND(E199*N199,2)</f>
        <v>0</v>
      </c>
      <c r="P199" s="234">
        <v>0</v>
      </c>
      <c r="Q199" s="234">
        <f>ROUND(E199*P199,2)</f>
        <v>0</v>
      </c>
      <c r="R199" s="234"/>
      <c r="S199" s="234" t="s">
        <v>125</v>
      </c>
      <c r="T199" s="234" t="s">
        <v>125</v>
      </c>
      <c r="U199" s="234">
        <v>0</v>
      </c>
      <c r="V199" s="234">
        <f>ROUND(E199*U199,2)</f>
        <v>0</v>
      </c>
      <c r="W199" s="234"/>
      <c r="X199" s="234" t="s">
        <v>187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188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13" x14ac:dyDescent="0.25">
      <c r="A200" s="242" t="s">
        <v>120</v>
      </c>
      <c r="B200" s="243" t="s">
        <v>84</v>
      </c>
      <c r="C200" s="269" t="s">
        <v>85</v>
      </c>
      <c r="D200" s="244"/>
      <c r="E200" s="245"/>
      <c r="F200" s="246"/>
      <c r="G200" s="247">
        <f>SUMIF(AG201:AG206,"&lt;&gt;NOR",G201:G206)</f>
        <v>0</v>
      </c>
      <c r="H200" s="241"/>
      <c r="I200" s="241">
        <f>SUM(I201:I206)</f>
        <v>0</v>
      </c>
      <c r="J200" s="241"/>
      <c r="K200" s="241">
        <f>SUM(K201:K206)</f>
        <v>0</v>
      </c>
      <c r="L200" s="241"/>
      <c r="M200" s="241">
        <f>SUM(M201:M206)</f>
        <v>0</v>
      </c>
      <c r="N200" s="241"/>
      <c r="O200" s="241">
        <f>SUM(O201:O206)</f>
        <v>0</v>
      </c>
      <c r="P200" s="241"/>
      <c r="Q200" s="241">
        <f>SUM(Q201:Q206)</f>
        <v>0</v>
      </c>
      <c r="R200" s="241"/>
      <c r="S200" s="241"/>
      <c r="T200" s="241"/>
      <c r="U200" s="241"/>
      <c r="V200" s="241">
        <f>SUM(V201:V206)</f>
        <v>2.88</v>
      </c>
      <c r="W200" s="241"/>
      <c r="X200" s="241"/>
      <c r="AG200" t="s">
        <v>121</v>
      </c>
    </row>
    <row r="201" spans="1:60" outlineLevel="1" x14ac:dyDescent="0.25">
      <c r="A201" s="252">
        <v>82</v>
      </c>
      <c r="B201" s="253" t="s">
        <v>398</v>
      </c>
      <c r="C201" s="273" t="s">
        <v>399</v>
      </c>
      <c r="D201" s="254" t="s">
        <v>400</v>
      </c>
      <c r="E201" s="255">
        <v>5</v>
      </c>
      <c r="F201" s="256"/>
      <c r="G201" s="257">
        <f>ROUND(E201*F201,2)</f>
        <v>0</v>
      </c>
      <c r="H201" s="235"/>
      <c r="I201" s="234">
        <f>ROUND(E201*H201,2)</f>
        <v>0</v>
      </c>
      <c r="J201" s="235"/>
      <c r="K201" s="234">
        <f>ROUND(E201*J201,2)</f>
        <v>0</v>
      </c>
      <c r="L201" s="234">
        <v>21</v>
      </c>
      <c r="M201" s="234">
        <f>G201*(1+L201/100)</f>
        <v>0</v>
      </c>
      <c r="N201" s="234">
        <v>2.4000000000000001E-4</v>
      </c>
      <c r="O201" s="234">
        <f>ROUND(E201*N201,2)</f>
        <v>0</v>
      </c>
      <c r="P201" s="234">
        <v>0</v>
      </c>
      <c r="Q201" s="234">
        <f>ROUND(E201*P201,2)</f>
        <v>0</v>
      </c>
      <c r="R201" s="234"/>
      <c r="S201" s="234" t="s">
        <v>125</v>
      </c>
      <c r="T201" s="234" t="s">
        <v>125</v>
      </c>
      <c r="U201" s="234">
        <v>0.28699999999999998</v>
      </c>
      <c r="V201" s="234">
        <f>ROUND(E201*U201,2)</f>
        <v>1.44</v>
      </c>
      <c r="W201" s="234"/>
      <c r="X201" s="234" t="s">
        <v>126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127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31"/>
      <c r="B202" s="232"/>
      <c r="C202" s="272" t="s">
        <v>513</v>
      </c>
      <c r="D202" s="265"/>
      <c r="E202" s="265"/>
      <c r="F202" s="265"/>
      <c r="G202" s="265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164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31"/>
      <c r="B203" s="232"/>
      <c r="C203" s="276" t="s">
        <v>401</v>
      </c>
      <c r="D203" s="267"/>
      <c r="E203" s="267"/>
      <c r="F203" s="267"/>
      <c r="G203" s="267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164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52">
        <v>83</v>
      </c>
      <c r="B204" s="253" t="s">
        <v>402</v>
      </c>
      <c r="C204" s="273" t="s">
        <v>403</v>
      </c>
      <c r="D204" s="254" t="s">
        <v>400</v>
      </c>
      <c r="E204" s="255">
        <v>5</v>
      </c>
      <c r="F204" s="256"/>
      <c r="G204" s="257">
        <f>ROUND(E204*F204,2)</f>
        <v>0</v>
      </c>
      <c r="H204" s="235"/>
      <c r="I204" s="234">
        <f>ROUND(E204*H204,2)</f>
        <v>0</v>
      </c>
      <c r="J204" s="235"/>
      <c r="K204" s="234">
        <f>ROUND(E204*J204,2)</f>
        <v>0</v>
      </c>
      <c r="L204" s="234">
        <v>21</v>
      </c>
      <c r="M204" s="234">
        <f>G204*(1+L204/100)</f>
        <v>0</v>
      </c>
      <c r="N204" s="234">
        <v>4.2000000000000002E-4</v>
      </c>
      <c r="O204" s="234">
        <f>ROUND(E204*N204,2)</f>
        <v>0</v>
      </c>
      <c r="P204" s="234">
        <v>0</v>
      </c>
      <c r="Q204" s="234">
        <f>ROUND(E204*P204,2)</f>
        <v>0</v>
      </c>
      <c r="R204" s="234"/>
      <c r="S204" s="234" t="s">
        <v>125</v>
      </c>
      <c r="T204" s="234" t="s">
        <v>125</v>
      </c>
      <c r="U204" s="234">
        <v>0.28699999999999998</v>
      </c>
      <c r="V204" s="234">
        <f>ROUND(E204*U204,2)</f>
        <v>1.44</v>
      </c>
      <c r="W204" s="234"/>
      <c r="X204" s="234" t="s">
        <v>126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127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31"/>
      <c r="B205" s="232"/>
      <c r="C205" s="272" t="s">
        <v>513</v>
      </c>
      <c r="D205" s="265"/>
      <c r="E205" s="265"/>
      <c r="F205" s="265"/>
      <c r="G205" s="265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164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31"/>
      <c r="B206" s="232"/>
      <c r="C206" s="276" t="s">
        <v>404</v>
      </c>
      <c r="D206" s="267"/>
      <c r="E206" s="267"/>
      <c r="F206" s="267"/>
      <c r="G206" s="267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164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ht="13" x14ac:dyDescent="0.25">
      <c r="A207" s="242" t="s">
        <v>120</v>
      </c>
      <c r="B207" s="243" t="s">
        <v>86</v>
      </c>
      <c r="C207" s="269" t="s">
        <v>87</v>
      </c>
      <c r="D207" s="244"/>
      <c r="E207" s="245"/>
      <c r="F207" s="246"/>
      <c r="G207" s="247">
        <f>SUMIF(AG208:AG235,"&lt;&gt;NOR",G208:G235)</f>
        <v>0</v>
      </c>
      <c r="H207" s="241"/>
      <c r="I207" s="241">
        <f>SUM(I208:I235)</f>
        <v>0</v>
      </c>
      <c r="J207" s="241"/>
      <c r="K207" s="241">
        <f>SUM(K208:K235)</f>
        <v>0</v>
      </c>
      <c r="L207" s="241"/>
      <c r="M207" s="241">
        <f>SUM(M208:M235)</f>
        <v>0</v>
      </c>
      <c r="N207" s="241"/>
      <c r="O207" s="241">
        <f>SUM(O208:O235)</f>
        <v>0</v>
      </c>
      <c r="P207" s="241"/>
      <c r="Q207" s="241">
        <f>SUM(Q208:Q235)</f>
        <v>0</v>
      </c>
      <c r="R207" s="241"/>
      <c r="S207" s="241"/>
      <c r="T207" s="241"/>
      <c r="U207" s="241"/>
      <c r="V207" s="241">
        <f>SUM(V208:V235)</f>
        <v>0</v>
      </c>
      <c r="W207" s="241"/>
      <c r="X207" s="241"/>
      <c r="AG207" t="s">
        <v>121</v>
      </c>
    </row>
    <row r="208" spans="1:60" outlineLevel="1" x14ac:dyDescent="0.25">
      <c r="A208" s="252">
        <v>84</v>
      </c>
      <c r="B208" s="253" t="s">
        <v>405</v>
      </c>
      <c r="C208" s="273" t="s">
        <v>406</v>
      </c>
      <c r="D208" s="254" t="s">
        <v>407</v>
      </c>
      <c r="E208" s="255">
        <v>8</v>
      </c>
      <c r="F208" s="256"/>
      <c r="G208" s="257">
        <f>ROUND(E208*F208,2)</f>
        <v>0</v>
      </c>
      <c r="H208" s="235"/>
      <c r="I208" s="234">
        <f>ROUND(E208*H208,2)</f>
        <v>0</v>
      </c>
      <c r="J208" s="235"/>
      <c r="K208" s="234">
        <f>ROUND(E208*J208,2)</f>
        <v>0</v>
      </c>
      <c r="L208" s="234">
        <v>21</v>
      </c>
      <c r="M208" s="234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4"/>
      <c r="S208" s="234" t="s">
        <v>144</v>
      </c>
      <c r="T208" s="234" t="s">
        <v>145</v>
      </c>
      <c r="U208" s="234">
        <v>0</v>
      </c>
      <c r="V208" s="234">
        <f>ROUND(E208*U208,2)</f>
        <v>0</v>
      </c>
      <c r="W208" s="234"/>
      <c r="X208" s="234" t="s">
        <v>126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127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31"/>
      <c r="B209" s="232"/>
      <c r="C209" s="272" t="s">
        <v>408</v>
      </c>
      <c r="D209" s="265"/>
      <c r="E209" s="265"/>
      <c r="F209" s="265"/>
      <c r="G209" s="265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164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31"/>
      <c r="B210" s="232"/>
      <c r="C210" s="276" t="s">
        <v>409</v>
      </c>
      <c r="D210" s="267"/>
      <c r="E210" s="267"/>
      <c r="F210" s="267"/>
      <c r="G210" s="267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164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31"/>
      <c r="B211" s="232"/>
      <c r="C211" s="276" t="s">
        <v>410</v>
      </c>
      <c r="D211" s="267"/>
      <c r="E211" s="267"/>
      <c r="F211" s="267"/>
      <c r="G211" s="267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164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31"/>
      <c r="B212" s="232"/>
      <c r="C212" s="276" t="s">
        <v>411</v>
      </c>
      <c r="D212" s="267"/>
      <c r="E212" s="267"/>
      <c r="F212" s="267"/>
      <c r="G212" s="267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164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31"/>
      <c r="B213" s="232"/>
      <c r="C213" s="276" t="s">
        <v>412</v>
      </c>
      <c r="D213" s="267"/>
      <c r="E213" s="267"/>
      <c r="F213" s="267"/>
      <c r="G213" s="267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164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31"/>
      <c r="B214" s="232"/>
      <c r="C214" s="276" t="s">
        <v>413</v>
      </c>
      <c r="D214" s="267"/>
      <c r="E214" s="267"/>
      <c r="F214" s="267"/>
      <c r="G214" s="267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164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31"/>
      <c r="B215" s="232"/>
      <c r="C215" s="276" t="s">
        <v>414</v>
      </c>
      <c r="D215" s="267"/>
      <c r="E215" s="267"/>
      <c r="F215" s="267"/>
      <c r="G215" s="267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164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31"/>
      <c r="B216" s="232"/>
      <c r="C216" s="276" t="s">
        <v>415</v>
      </c>
      <c r="D216" s="267"/>
      <c r="E216" s="267"/>
      <c r="F216" s="267"/>
      <c r="G216" s="267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164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58">
        <v>85</v>
      </c>
      <c r="B217" s="259" t="s">
        <v>416</v>
      </c>
      <c r="C217" s="270" t="s">
        <v>417</v>
      </c>
      <c r="D217" s="260" t="s">
        <v>152</v>
      </c>
      <c r="E217" s="261">
        <v>1</v>
      </c>
      <c r="F217" s="262"/>
      <c r="G217" s="263">
        <f>ROUND(E217*F217,2)</f>
        <v>0</v>
      </c>
      <c r="H217" s="235"/>
      <c r="I217" s="234">
        <f>ROUND(E217*H217,2)</f>
        <v>0</v>
      </c>
      <c r="J217" s="235"/>
      <c r="K217" s="234">
        <f>ROUND(E217*J217,2)</f>
        <v>0</v>
      </c>
      <c r="L217" s="234">
        <v>21</v>
      </c>
      <c r="M217" s="234">
        <f>G217*(1+L217/100)</f>
        <v>0</v>
      </c>
      <c r="N217" s="234">
        <v>0</v>
      </c>
      <c r="O217" s="234">
        <f>ROUND(E217*N217,2)</f>
        <v>0</v>
      </c>
      <c r="P217" s="234">
        <v>0</v>
      </c>
      <c r="Q217" s="234">
        <f>ROUND(E217*P217,2)</f>
        <v>0</v>
      </c>
      <c r="R217" s="234"/>
      <c r="S217" s="234" t="s">
        <v>144</v>
      </c>
      <c r="T217" s="234" t="s">
        <v>145</v>
      </c>
      <c r="U217" s="234">
        <v>0</v>
      </c>
      <c r="V217" s="234">
        <f>ROUND(E217*U217,2)</f>
        <v>0</v>
      </c>
      <c r="W217" s="234"/>
      <c r="X217" s="234" t="s">
        <v>126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127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52">
        <v>86</v>
      </c>
      <c r="B218" s="253" t="s">
        <v>418</v>
      </c>
      <c r="C218" s="273" t="s">
        <v>419</v>
      </c>
      <c r="D218" s="254" t="s">
        <v>407</v>
      </c>
      <c r="E218" s="255">
        <v>10</v>
      </c>
      <c r="F218" s="256"/>
      <c r="G218" s="257">
        <f>ROUND(E218*F218,2)</f>
        <v>0</v>
      </c>
      <c r="H218" s="235"/>
      <c r="I218" s="234">
        <f>ROUND(E218*H218,2)</f>
        <v>0</v>
      </c>
      <c r="J218" s="235"/>
      <c r="K218" s="234">
        <f>ROUND(E218*J218,2)</f>
        <v>0</v>
      </c>
      <c r="L218" s="234">
        <v>21</v>
      </c>
      <c r="M218" s="234">
        <f>G218*(1+L218/100)</f>
        <v>0</v>
      </c>
      <c r="N218" s="234">
        <v>0</v>
      </c>
      <c r="O218" s="234">
        <f>ROUND(E218*N218,2)</f>
        <v>0</v>
      </c>
      <c r="P218" s="234">
        <v>0</v>
      </c>
      <c r="Q218" s="234">
        <f>ROUND(E218*P218,2)</f>
        <v>0</v>
      </c>
      <c r="R218" s="234"/>
      <c r="S218" s="234" t="s">
        <v>144</v>
      </c>
      <c r="T218" s="234" t="s">
        <v>145</v>
      </c>
      <c r="U218" s="234">
        <v>0</v>
      </c>
      <c r="V218" s="234">
        <f>ROUND(E218*U218,2)</f>
        <v>0</v>
      </c>
      <c r="W218" s="234"/>
      <c r="X218" s="234" t="s">
        <v>126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127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31"/>
      <c r="B219" s="232"/>
      <c r="C219" s="272" t="s">
        <v>420</v>
      </c>
      <c r="D219" s="265"/>
      <c r="E219" s="265"/>
      <c r="F219" s="265"/>
      <c r="G219" s="265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164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31"/>
      <c r="B220" s="232"/>
      <c r="C220" s="276" t="s">
        <v>409</v>
      </c>
      <c r="D220" s="267"/>
      <c r="E220" s="267"/>
      <c r="F220" s="267"/>
      <c r="G220" s="267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164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31"/>
      <c r="B221" s="232"/>
      <c r="C221" s="276" t="s">
        <v>514</v>
      </c>
      <c r="D221" s="267"/>
      <c r="E221" s="267"/>
      <c r="F221" s="267"/>
      <c r="G221" s="267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164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31"/>
      <c r="B222" s="232"/>
      <c r="C222" s="276" t="s">
        <v>515</v>
      </c>
      <c r="D222" s="267"/>
      <c r="E222" s="267"/>
      <c r="F222" s="267"/>
      <c r="G222" s="267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164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31"/>
      <c r="B223" s="232"/>
      <c r="C223" s="276" t="s">
        <v>421</v>
      </c>
      <c r="D223" s="267"/>
      <c r="E223" s="267"/>
      <c r="F223" s="267"/>
      <c r="G223" s="267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164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31"/>
      <c r="B224" s="232"/>
      <c r="C224" s="276" t="s">
        <v>411</v>
      </c>
      <c r="D224" s="267"/>
      <c r="E224" s="267"/>
      <c r="F224" s="267"/>
      <c r="G224" s="267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164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31"/>
      <c r="B225" s="232"/>
      <c r="C225" s="276" t="s">
        <v>412</v>
      </c>
      <c r="D225" s="267"/>
      <c r="E225" s="267"/>
      <c r="F225" s="267"/>
      <c r="G225" s="267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164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31"/>
      <c r="B226" s="232"/>
      <c r="C226" s="276" t="s">
        <v>422</v>
      </c>
      <c r="D226" s="267"/>
      <c r="E226" s="267"/>
      <c r="F226" s="267"/>
      <c r="G226" s="267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164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58">
        <v>87</v>
      </c>
      <c r="B227" s="259" t="s">
        <v>423</v>
      </c>
      <c r="C227" s="270" t="s">
        <v>424</v>
      </c>
      <c r="D227" s="260" t="s">
        <v>152</v>
      </c>
      <c r="E227" s="261">
        <v>1</v>
      </c>
      <c r="F227" s="262"/>
      <c r="G227" s="263">
        <f>ROUND(E227*F227,2)</f>
        <v>0</v>
      </c>
      <c r="H227" s="235"/>
      <c r="I227" s="234">
        <f>ROUND(E227*H227,2)</f>
        <v>0</v>
      </c>
      <c r="J227" s="235"/>
      <c r="K227" s="234">
        <f>ROUND(E227*J227,2)</f>
        <v>0</v>
      </c>
      <c r="L227" s="234">
        <v>21</v>
      </c>
      <c r="M227" s="234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4"/>
      <c r="S227" s="234" t="s">
        <v>144</v>
      </c>
      <c r="T227" s="234" t="s">
        <v>145</v>
      </c>
      <c r="U227" s="234">
        <v>0</v>
      </c>
      <c r="V227" s="234">
        <f>ROUND(E227*U227,2)</f>
        <v>0</v>
      </c>
      <c r="W227" s="234"/>
      <c r="X227" s="234" t="s">
        <v>126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127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52">
        <v>88</v>
      </c>
      <c r="B228" s="253" t="s">
        <v>425</v>
      </c>
      <c r="C228" s="273" t="s">
        <v>426</v>
      </c>
      <c r="D228" s="254" t="s">
        <v>427</v>
      </c>
      <c r="E228" s="255">
        <v>2</v>
      </c>
      <c r="F228" s="256"/>
      <c r="G228" s="257">
        <f>ROUND(E228*F228,2)</f>
        <v>0</v>
      </c>
      <c r="H228" s="235"/>
      <c r="I228" s="234">
        <f>ROUND(E228*H228,2)</f>
        <v>0</v>
      </c>
      <c r="J228" s="235"/>
      <c r="K228" s="234">
        <f>ROUND(E228*J228,2)</f>
        <v>0</v>
      </c>
      <c r="L228" s="234">
        <v>21</v>
      </c>
      <c r="M228" s="234">
        <f>G228*(1+L228/100)</f>
        <v>0</v>
      </c>
      <c r="N228" s="234">
        <v>0</v>
      </c>
      <c r="O228" s="234">
        <f>ROUND(E228*N228,2)</f>
        <v>0</v>
      </c>
      <c r="P228" s="234">
        <v>0</v>
      </c>
      <c r="Q228" s="234">
        <f>ROUND(E228*P228,2)</f>
        <v>0</v>
      </c>
      <c r="R228" s="234"/>
      <c r="S228" s="234" t="s">
        <v>144</v>
      </c>
      <c r="T228" s="234" t="s">
        <v>145</v>
      </c>
      <c r="U228" s="234">
        <v>0</v>
      </c>
      <c r="V228" s="234">
        <f>ROUND(E228*U228,2)</f>
        <v>0</v>
      </c>
      <c r="W228" s="234"/>
      <c r="X228" s="234" t="s">
        <v>126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127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31"/>
      <c r="B229" s="232"/>
      <c r="C229" s="272" t="s">
        <v>428</v>
      </c>
      <c r="D229" s="265"/>
      <c r="E229" s="265"/>
      <c r="F229" s="265"/>
      <c r="G229" s="265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164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31"/>
      <c r="B230" s="232"/>
      <c r="C230" s="276" t="s">
        <v>395</v>
      </c>
      <c r="D230" s="267"/>
      <c r="E230" s="267"/>
      <c r="F230" s="267"/>
      <c r="G230" s="267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164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58">
        <v>89</v>
      </c>
      <c r="B231" s="259" t="s">
        <v>429</v>
      </c>
      <c r="C231" s="270" t="s">
        <v>430</v>
      </c>
      <c r="D231" s="260" t="s">
        <v>427</v>
      </c>
      <c r="E231" s="261">
        <v>4</v>
      </c>
      <c r="F231" s="262"/>
      <c r="G231" s="263">
        <f>ROUND(E231*F231,2)</f>
        <v>0</v>
      </c>
      <c r="H231" s="235"/>
      <c r="I231" s="234">
        <f>ROUND(E231*H231,2)</f>
        <v>0</v>
      </c>
      <c r="J231" s="235"/>
      <c r="K231" s="234">
        <f>ROUND(E231*J231,2)</f>
        <v>0</v>
      </c>
      <c r="L231" s="234">
        <v>21</v>
      </c>
      <c r="M231" s="234">
        <f>G231*(1+L231/100)</f>
        <v>0</v>
      </c>
      <c r="N231" s="234">
        <v>0</v>
      </c>
      <c r="O231" s="234">
        <f>ROUND(E231*N231,2)</f>
        <v>0</v>
      </c>
      <c r="P231" s="234">
        <v>0</v>
      </c>
      <c r="Q231" s="234">
        <f>ROUND(E231*P231,2)</f>
        <v>0</v>
      </c>
      <c r="R231" s="234"/>
      <c r="S231" s="234" t="s">
        <v>144</v>
      </c>
      <c r="T231" s="234" t="s">
        <v>145</v>
      </c>
      <c r="U231" s="234">
        <v>0</v>
      </c>
      <c r="V231" s="234">
        <f>ROUND(E231*U231,2)</f>
        <v>0</v>
      </c>
      <c r="W231" s="234"/>
      <c r="X231" s="234" t="s">
        <v>126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127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58">
        <v>90</v>
      </c>
      <c r="B232" s="259" t="s">
        <v>431</v>
      </c>
      <c r="C232" s="270" t="s">
        <v>432</v>
      </c>
      <c r="D232" s="260" t="s">
        <v>143</v>
      </c>
      <c r="E232" s="261">
        <v>2</v>
      </c>
      <c r="F232" s="262"/>
      <c r="G232" s="263">
        <f>ROUND(E232*F232,2)</f>
        <v>0</v>
      </c>
      <c r="H232" s="235"/>
      <c r="I232" s="234">
        <f>ROUND(E232*H232,2)</f>
        <v>0</v>
      </c>
      <c r="J232" s="235"/>
      <c r="K232" s="234">
        <f>ROUND(E232*J232,2)</f>
        <v>0</v>
      </c>
      <c r="L232" s="234">
        <v>21</v>
      </c>
      <c r="M232" s="234">
        <f>G232*(1+L232/100)</f>
        <v>0</v>
      </c>
      <c r="N232" s="234">
        <v>0</v>
      </c>
      <c r="O232" s="234">
        <f>ROUND(E232*N232,2)</f>
        <v>0</v>
      </c>
      <c r="P232" s="234">
        <v>0</v>
      </c>
      <c r="Q232" s="234">
        <f>ROUND(E232*P232,2)</f>
        <v>0</v>
      </c>
      <c r="R232" s="234"/>
      <c r="S232" s="234" t="s">
        <v>144</v>
      </c>
      <c r="T232" s="234" t="s">
        <v>145</v>
      </c>
      <c r="U232" s="234">
        <v>0</v>
      </c>
      <c r="V232" s="234">
        <f>ROUND(E232*U232,2)</f>
        <v>0</v>
      </c>
      <c r="W232" s="234"/>
      <c r="X232" s="234" t="s">
        <v>126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127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58">
        <v>91</v>
      </c>
      <c r="B233" s="259" t="s">
        <v>433</v>
      </c>
      <c r="C233" s="270" t="s">
        <v>434</v>
      </c>
      <c r="D233" s="260" t="s">
        <v>143</v>
      </c>
      <c r="E233" s="261">
        <v>1</v>
      </c>
      <c r="F233" s="262"/>
      <c r="G233" s="263">
        <f>ROUND(E233*F233,2)</f>
        <v>0</v>
      </c>
      <c r="H233" s="235"/>
      <c r="I233" s="234">
        <f>ROUND(E233*H233,2)</f>
        <v>0</v>
      </c>
      <c r="J233" s="235"/>
      <c r="K233" s="234">
        <f>ROUND(E233*J233,2)</f>
        <v>0</v>
      </c>
      <c r="L233" s="234">
        <v>21</v>
      </c>
      <c r="M233" s="234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4"/>
      <c r="S233" s="234" t="s">
        <v>144</v>
      </c>
      <c r="T233" s="234" t="s">
        <v>145</v>
      </c>
      <c r="U233" s="234">
        <v>0</v>
      </c>
      <c r="V233" s="234">
        <f>ROUND(E233*U233,2)</f>
        <v>0</v>
      </c>
      <c r="W233" s="234"/>
      <c r="X233" s="234" t="s">
        <v>126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127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58">
        <v>92</v>
      </c>
      <c r="B234" s="259" t="s">
        <v>435</v>
      </c>
      <c r="C234" s="270" t="s">
        <v>436</v>
      </c>
      <c r="D234" s="260" t="s">
        <v>143</v>
      </c>
      <c r="E234" s="261">
        <v>1</v>
      </c>
      <c r="F234" s="262"/>
      <c r="G234" s="263">
        <f>ROUND(E234*F234,2)</f>
        <v>0</v>
      </c>
      <c r="H234" s="235"/>
      <c r="I234" s="234">
        <f>ROUND(E234*H234,2)</f>
        <v>0</v>
      </c>
      <c r="J234" s="235"/>
      <c r="K234" s="234">
        <f>ROUND(E234*J234,2)</f>
        <v>0</v>
      </c>
      <c r="L234" s="234">
        <v>21</v>
      </c>
      <c r="M234" s="234">
        <f>G234*(1+L234/100)</f>
        <v>0</v>
      </c>
      <c r="N234" s="234">
        <v>0</v>
      </c>
      <c r="O234" s="234">
        <f>ROUND(E234*N234,2)</f>
        <v>0</v>
      </c>
      <c r="P234" s="234">
        <v>0</v>
      </c>
      <c r="Q234" s="234">
        <f>ROUND(E234*P234,2)</f>
        <v>0</v>
      </c>
      <c r="R234" s="234"/>
      <c r="S234" s="234" t="s">
        <v>144</v>
      </c>
      <c r="T234" s="234" t="s">
        <v>145</v>
      </c>
      <c r="U234" s="234">
        <v>0</v>
      </c>
      <c r="V234" s="234">
        <f>ROUND(E234*U234,2)</f>
        <v>0</v>
      </c>
      <c r="W234" s="234"/>
      <c r="X234" s="234" t="s">
        <v>126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127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58">
        <v>93</v>
      </c>
      <c r="B235" s="259" t="s">
        <v>437</v>
      </c>
      <c r="C235" s="270" t="s">
        <v>438</v>
      </c>
      <c r="D235" s="260" t="s">
        <v>143</v>
      </c>
      <c r="E235" s="261">
        <v>1</v>
      </c>
      <c r="F235" s="262"/>
      <c r="G235" s="263">
        <f>ROUND(E235*F235,2)</f>
        <v>0</v>
      </c>
      <c r="H235" s="235"/>
      <c r="I235" s="234">
        <f>ROUND(E235*H235,2)</f>
        <v>0</v>
      </c>
      <c r="J235" s="235"/>
      <c r="K235" s="234">
        <f>ROUND(E235*J235,2)</f>
        <v>0</v>
      </c>
      <c r="L235" s="234">
        <v>21</v>
      </c>
      <c r="M235" s="234">
        <f>G235*(1+L235/100)</f>
        <v>0</v>
      </c>
      <c r="N235" s="234">
        <v>0</v>
      </c>
      <c r="O235" s="234">
        <f>ROUND(E235*N235,2)</f>
        <v>0</v>
      </c>
      <c r="P235" s="234">
        <v>0</v>
      </c>
      <c r="Q235" s="234">
        <f>ROUND(E235*P235,2)</f>
        <v>0</v>
      </c>
      <c r="R235" s="234"/>
      <c r="S235" s="234" t="s">
        <v>144</v>
      </c>
      <c r="T235" s="234" t="s">
        <v>145</v>
      </c>
      <c r="U235" s="234">
        <v>0</v>
      </c>
      <c r="V235" s="234">
        <f>ROUND(E235*U235,2)</f>
        <v>0</v>
      </c>
      <c r="W235" s="234"/>
      <c r="X235" s="234" t="s">
        <v>126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127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13" x14ac:dyDescent="0.25">
      <c r="A236" s="242" t="s">
        <v>120</v>
      </c>
      <c r="B236" s="243" t="s">
        <v>90</v>
      </c>
      <c r="C236" s="269" t="s">
        <v>91</v>
      </c>
      <c r="D236" s="244"/>
      <c r="E236" s="245"/>
      <c r="F236" s="246"/>
      <c r="G236" s="247">
        <f>SUMIF(AG237:AG242,"&lt;&gt;NOR",G237:G242)</f>
        <v>0</v>
      </c>
      <c r="H236" s="241"/>
      <c r="I236" s="241">
        <f>SUM(I237:I242)</f>
        <v>0</v>
      </c>
      <c r="J236" s="241"/>
      <c r="K236" s="241">
        <f>SUM(K237:K242)</f>
        <v>0</v>
      </c>
      <c r="L236" s="241"/>
      <c r="M236" s="241">
        <f>SUM(M237:M242)</f>
        <v>0</v>
      </c>
      <c r="N236" s="241"/>
      <c r="O236" s="241">
        <f>SUM(O237:O242)</f>
        <v>0</v>
      </c>
      <c r="P236" s="241"/>
      <c r="Q236" s="241">
        <f>SUM(Q237:Q242)</f>
        <v>0</v>
      </c>
      <c r="R236" s="241"/>
      <c r="S236" s="241"/>
      <c r="T236" s="241"/>
      <c r="U236" s="241"/>
      <c r="V236" s="241">
        <f>SUM(V237:V242)</f>
        <v>6.9399999999999995</v>
      </c>
      <c r="W236" s="241"/>
      <c r="X236" s="241"/>
      <c r="AG236" t="s">
        <v>121</v>
      </c>
    </row>
    <row r="237" spans="1:60" outlineLevel="1" x14ac:dyDescent="0.25">
      <c r="A237" s="252">
        <v>94</v>
      </c>
      <c r="B237" s="253" t="s">
        <v>439</v>
      </c>
      <c r="C237" s="273" t="s">
        <v>440</v>
      </c>
      <c r="D237" s="254" t="s">
        <v>441</v>
      </c>
      <c r="E237" s="255">
        <v>4.2262700000000004</v>
      </c>
      <c r="F237" s="256"/>
      <c r="G237" s="257">
        <f>ROUND(E237*F237,2)</f>
        <v>0</v>
      </c>
      <c r="H237" s="235"/>
      <c r="I237" s="234">
        <f>ROUND(E237*H237,2)</f>
        <v>0</v>
      </c>
      <c r="J237" s="235"/>
      <c r="K237" s="234">
        <f>ROUND(E237*J237,2)</f>
        <v>0</v>
      </c>
      <c r="L237" s="234">
        <v>21</v>
      </c>
      <c r="M237" s="234">
        <f>G237*(1+L237/100)</f>
        <v>0</v>
      </c>
      <c r="N237" s="234">
        <v>0</v>
      </c>
      <c r="O237" s="234">
        <f>ROUND(E237*N237,2)</f>
        <v>0</v>
      </c>
      <c r="P237" s="234">
        <v>0</v>
      </c>
      <c r="Q237" s="234">
        <f>ROUND(E237*P237,2)</f>
        <v>0</v>
      </c>
      <c r="R237" s="234"/>
      <c r="S237" s="234" t="s">
        <v>125</v>
      </c>
      <c r="T237" s="234" t="s">
        <v>125</v>
      </c>
      <c r="U237" s="234">
        <v>0.49</v>
      </c>
      <c r="V237" s="234">
        <f>ROUND(E237*U237,2)</f>
        <v>2.0699999999999998</v>
      </c>
      <c r="W237" s="234"/>
      <c r="X237" s="234" t="s">
        <v>442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443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31"/>
      <c r="B238" s="232"/>
      <c r="C238" s="272" t="s">
        <v>444</v>
      </c>
      <c r="D238" s="265"/>
      <c r="E238" s="265"/>
      <c r="F238" s="265"/>
      <c r="G238" s="265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164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58">
        <v>95</v>
      </c>
      <c r="B239" s="259" t="s">
        <v>445</v>
      </c>
      <c r="C239" s="270" t="s">
        <v>446</v>
      </c>
      <c r="D239" s="260" t="s">
        <v>441</v>
      </c>
      <c r="E239" s="261">
        <v>59.167720000000003</v>
      </c>
      <c r="F239" s="262"/>
      <c r="G239" s="263">
        <f>ROUND(E239*F239,2)</f>
        <v>0</v>
      </c>
      <c r="H239" s="235"/>
      <c r="I239" s="234">
        <f>ROUND(E239*H239,2)</f>
        <v>0</v>
      </c>
      <c r="J239" s="235"/>
      <c r="K239" s="234">
        <f>ROUND(E239*J239,2)</f>
        <v>0</v>
      </c>
      <c r="L239" s="234">
        <v>21</v>
      </c>
      <c r="M239" s="234">
        <f>G239*(1+L239/100)</f>
        <v>0</v>
      </c>
      <c r="N239" s="234">
        <v>0</v>
      </c>
      <c r="O239" s="234">
        <f>ROUND(E239*N239,2)</f>
        <v>0</v>
      </c>
      <c r="P239" s="234">
        <v>0</v>
      </c>
      <c r="Q239" s="234">
        <f>ROUND(E239*P239,2)</f>
        <v>0</v>
      </c>
      <c r="R239" s="234"/>
      <c r="S239" s="234" t="s">
        <v>125</v>
      </c>
      <c r="T239" s="234" t="s">
        <v>125</v>
      </c>
      <c r="U239" s="234">
        <v>0</v>
      </c>
      <c r="V239" s="234">
        <f>ROUND(E239*U239,2)</f>
        <v>0</v>
      </c>
      <c r="W239" s="234"/>
      <c r="X239" s="234" t="s">
        <v>442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443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58">
        <v>96</v>
      </c>
      <c r="B240" s="259" t="s">
        <v>447</v>
      </c>
      <c r="C240" s="270" t="s">
        <v>448</v>
      </c>
      <c r="D240" s="260" t="s">
        <v>441</v>
      </c>
      <c r="E240" s="261">
        <v>4.2262700000000004</v>
      </c>
      <c r="F240" s="262"/>
      <c r="G240" s="263">
        <f>ROUND(E240*F240,2)</f>
        <v>0</v>
      </c>
      <c r="H240" s="235"/>
      <c r="I240" s="234">
        <f>ROUND(E240*H240,2)</f>
        <v>0</v>
      </c>
      <c r="J240" s="235"/>
      <c r="K240" s="234">
        <f>ROUND(E240*J240,2)</f>
        <v>0</v>
      </c>
      <c r="L240" s="234">
        <v>21</v>
      </c>
      <c r="M240" s="234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4"/>
      <c r="S240" s="234" t="s">
        <v>125</v>
      </c>
      <c r="T240" s="234" t="s">
        <v>125</v>
      </c>
      <c r="U240" s="234">
        <v>0.94199999999999995</v>
      </c>
      <c r="V240" s="234">
        <f>ROUND(E240*U240,2)</f>
        <v>3.98</v>
      </c>
      <c r="W240" s="234"/>
      <c r="X240" s="234" t="s">
        <v>442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443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58">
        <v>97</v>
      </c>
      <c r="B241" s="259" t="s">
        <v>449</v>
      </c>
      <c r="C241" s="270" t="s">
        <v>450</v>
      </c>
      <c r="D241" s="260" t="s">
        <v>441</v>
      </c>
      <c r="E241" s="261">
        <v>8.4525299999999994</v>
      </c>
      <c r="F241" s="262"/>
      <c r="G241" s="263">
        <f>ROUND(E241*F241,2)</f>
        <v>0</v>
      </c>
      <c r="H241" s="235"/>
      <c r="I241" s="234">
        <f>ROUND(E241*H241,2)</f>
        <v>0</v>
      </c>
      <c r="J241" s="235"/>
      <c r="K241" s="234">
        <f>ROUND(E241*J241,2)</f>
        <v>0</v>
      </c>
      <c r="L241" s="234">
        <v>21</v>
      </c>
      <c r="M241" s="234">
        <f>G241*(1+L241/100)</f>
        <v>0</v>
      </c>
      <c r="N241" s="234">
        <v>0</v>
      </c>
      <c r="O241" s="234">
        <f>ROUND(E241*N241,2)</f>
        <v>0</v>
      </c>
      <c r="P241" s="234">
        <v>0</v>
      </c>
      <c r="Q241" s="234">
        <f>ROUND(E241*P241,2)</f>
        <v>0</v>
      </c>
      <c r="R241" s="234"/>
      <c r="S241" s="234" t="s">
        <v>125</v>
      </c>
      <c r="T241" s="234" t="s">
        <v>125</v>
      </c>
      <c r="U241" s="234">
        <v>0.105</v>
      </c>
      <c r="V241" s="234">
        <f>ROUND(E241*U241,2)</f>
        <v>0.89</v>
      </c>
      <c r="W241" s="234"/>
      <c r="X241" s="234" t="s">
        <v>442</v>
      </c>
      <c r="Y241" s="214"/>
      <c r="Z241" s="214"/>
      <c r="AA241" s="214"/>
      <c r="AB241" s="214"/>
      <c r="AC241" s="214"/>
      <c r="AD241" s="214"/>
      <c r="AE241" s="214"/>
      <c r="AF241" s="214"/>
      <c r="AG241" s="214" t="s">
        <v>443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58">
        <v>98</v>
      </c>
      <c r="B242" s="259" t="s">
        <v>451</v>
      </c>
      <c r="C242" s="270" t="s">
        <v>452</v>
      </c>
      <c r="D242" s="260" t="s">
        <v>441</v>
      </c>
      <c r="E242" s="261">
        <v>4.2262700000000004</v>
      </c>
      <c r="F242" s="262"/>
      <c r="G242" s="263">
        <f>ROUND(E242*F242,2)</f>
        <v>0</v>
      </c>
      <c r="H242" s="235"/>
      <c r="I242" s="234">
        <f>ROUND(E242*H242,2)</f>
        <v>0</v>
      </c>
      <c r="J242" s="235"/>
      <c r="K242" s="234">
        <f>ROUND(E242*J242,2)</f>
        <v>0</v>
      </c>
      <c r="L242" s="234">
        <v>21</v>
      </c>
      <c r="M242" s="234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4"/>
      <c r="S242" s="234" t="s">
        <v>125</v>
      </c>
      <c r="T242" s="234" t="s">
        <v>125</v>
      </c>
      <c r="U242" s="234">
        <v>0</v>
      </c>
      <c r="V242" s="234">
        <f>ROUND(E242*U242,2)</f>
        <v>0</v>
      </c>
      <c r="W242" s="234"/>
      <c r="X242" s="234" t="s">
        <v>442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443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13" x14ac:dyDescent="0.25">
      <c r="A243" s="242" t="s">
        <v>120</v>
      </c>
      <c r="B243" s="243" t="s">
        <v>93</v>
      </c>
      <c r="C243" s="269" t="s">
        <v>29</v>
      </c>
      <c r="D243" s="244"/>
      <c r="E243" s="245"/>
      <c r="F243" s="246"/>
      <c r="G243" s="247">
        <f>SUMIF(AG244:AG245,"&lt;&gt;NOR",G244:G245)</f>
        <v>0</v>
      </c>
      <c r="H243" s="241"/>
      <c r="I243" s="241">
        <f>SUM(I244:I245)</f>
        <v>0</v>
      </c>
      <c r="J243" s="241"/>
      <c r="K243" s="241">
        <f>SUM(K244:K245)</f>
        <v>0</v>
      </c>
      <c r="L243" s="241"/>
      <c r="M243" s="241">
        <f>SUM(M244:M245)</f>
        <v>0</v>
      </c>
      <c r="N243" s="241"/>
      <c r="O243" s="241">
        <f>SUM(O244:O245)</f>
        <v>0</v>
      </c>
      <c r="P243" s="241"/>
      <c r="Q243" s="241">
        <f>SUM(Q244:Q245)</f>
        <v>0</v>
      </c>
      <c r="R243" s="241"/>
      <c r="S243" s="241"/>
      <c r="T243" s="241"/>
      <c r="U243" s="241"/>
      <c r="V243" s="241">
        <f>SUM(V244:V245)</f>
        <v>0</v>
      </c>
      <c r="W243" s="241"/>
      <c r="X243" s="241"/>
      <c r="AG243" t="s">
        <v>121</v>
      </c>
    </row>
    <row r="244" spans="1:60" outlineLevel="1" x14ac:dyDescent="0.25">
      <c r="A244" s="252">
        <v>99</v>
      </c>
      <c r="B244" s="253" t="s">
        <v>453</v>
      </c>
      <c r="C244" s="273" t="s">
        <v>454</v>
      </c>
      <c r="D244" s="254" t="s">
        <v>455</v>
      </c>
      <c r="E244" s="255">
        <v>1</v>
      </c>
      <c r="F244" s="256"/>
      <c r="G244" s="257">
        <f>ROUND(E244*F244,2)</f>
        <v>0</v>
      </c>
      <c r="H244" s="235"/>
      <c r="I244" s="234">
        <f>ROUND(E244*H244,2)</f>
        <v>0</v>
      </c>
      <c r="J244" s="235"/>
      <c r="K244" s="234">
        <f>ROUND(E244*J244,2)</f>
        <v>0</v>
      </c>
      <c r="L244" s="234">
        <v>21</v>
      </c>
      <c r="M244" s="234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4"/>
      <c r="S244" s="234" t="s">
        <v>125</v>
      </c>
      <c r="T244" s="234" t="s">
        <v>365</v>
      </c>
      <c r="U244" s="234">
        <v>0</v>
      </c>
      <c r="V244" s="234">
        <f>ROUND(E244*U244,2)</f>
        <v>0</v>
      </c>
      <c r="W244" s="234"/>
      <c r="X244" s="234" t="s">
        <v>456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457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31"/>
      <c r="B245" s="232"/>
      <c r="C245" s="272" t="s">
        <v>458</v>
      </c>
      <c r="D245" s="265"/>
      <c r="E245" s="265"/>
      <c r="F245" s="265"/>
      <c r="G245" s="265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164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ht="13" x14ac:dyDescent="0.25">
      <c r="A246" s="242" t="s">
        <v>120</v>
      </c>
      <c r="B246" s="243" t="s">
        <v>94</v>
      </c>
      <c r="C246" s="269" t="s">
        <v>30</v>
      </c>
      <c r="D246" s="244"/>
      <c r="E246" s="245"/>
      <c r="F246" s="246"/>
      <c r="G246" s="247">
        <f>SUMIF(AG247:AG269,"&lt;&gt;NOR",G247:G269)</f>
        <v>0</v>
      </c>
      <c r="H246" s="241"/>
      <c r="I246" s="241">
        <f>SUM(I247:I269)</f>
        <v>0</v>
      </c>
      <c r="J246" s="241"/>
      <c r="K246" s="241">
        <f>SUM(K247:K269)</f>
        <v>0</v>
      </c>
      <c r="L246" s="241"/>
      <c r="M246" s="241">
        <f>SUM(M247:M269)</f>
        <v>0</v>
      </c>
      <c r="N246" s="241"/>
      <c r="O246" s="241">
        <f>SUM(O247:O269)</f>
        <v>0</v>
      </c>
      <c r="P246" s="241"/>
      <c r="Q246" s="241">
        <f>SUM(Q247:Q269)</f>
        <v>0</v>
      </c>
      <c r="R246" s="241"/>
      <c r="S246" s="241"/>
      <c r="T246" s="241"/>
      <c r="U246" s="241"/>
      <c r="V246" s="241">
        <f>SUM(V247:V269)</f>
        <v>0</v>
      </c>
      <c r="W246" s="241"/>
      <c r="X246" s="241"/>
      <c r="AG246" t="s">
        <v>121</v>
      </c>
    </row>
    <row r="247" spans="1:60" outlineLevel="1" x14ac:dyDescent="0.25">
      <c r="A247" s="258">
        <v>100</v>
      </c>
      <c r="B247" s="259" t="s">
        <v>459</v>
      </c>
      <c r="C247" s="270" t="s">
        <v>460</v>
      </c>
      <c r="D247" s="260" t="s">
        <v>461</v>
      </c>
      <c r="E247" s="261">
        <v>0.5</v>
      </c>
      <c r="F247" s="262"/>
      <c r="G247" s="263">
        <f>ROUND(E247*F247,2)</f>
        <v>0</v>
      </c>
      <c r="H247" s="235"/>
      <c r="I247" s="234">
        <f>ROUND(E247*H247,2)</f>
        <v>0</v>
      </c>
      <c r="J247" s="235"/>
      <c r="K247" s="234">
        <f>ROUND(E247*J247,2)</f>
        <v>0</v>
      </c>
      <c r="L247" s="234">
        <v>21</v>
      </c>
      <c r="M247" s="234">
        <f>G247*(1+L247/100)</f>
        <v>0</v>
      </c>
      <c r="N247" s="234">
        <v>0</v>
      </c>
      <c r="O247" s="234">
        <f>ROUND(E247*N247,2)</f>
        <v>0</v>
      </c>
      <c r="P247" s="234">
        <v>0</v>
      </c>
      <c r="Q247" s="234">
        <f>ROUND(E247*P247,2)</f>
        <v>0</v>
      </c>
      <c r="R247" s="234"/>
      <c r="S247" s="234" t="s">
        <v>144</v>
      </c>
      <c r="T247" s="234" t="s">
        <v>145</v>
      </c>
      <c r="U247" s="234">
        <v>0</v>
      </c>
      <c r="V247" s="234">
        <f>ROUND(E247*U247,2)</f>
        <v>0</v>
      </c>
      <c r="W247" s="234"/>
      <c r="X247" s="234" t="s">
        <v>456</v>
      </c>
      <c r="Y247" s="214"/>
      <c r="Z247" s="214"/>
      <c r="AA247" s="214"/>
      <c r="AB247" s="214"/>
      <c r="AC247" s="214"/>
      <c r="AD247" s="214"/>
      <c r="AE247" s="214"/>
      <c r="AF247" s="214"/>
      <c r="AG247" s="214" t="s">
        <v>462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58">
        <v>101</v>
      </c>
      <c r="B248" s="259" t="s">
        <v>463</v>
      </c>
      <c r="C248" s="270" t="s">
        <v>464</v>
      </c>
      <c r="D248" s="260" t="s">
        <v>465</v>
      </c>
      <c r="E248" s="261">
        <v>100</v>
      </c>
      <c r="F248" s="262"/>
      <c r="G248" s="263">
        <f>ROUND(E248*F248,2)</f>
        <v>0</v>
      </c>
      <c r="H248" s="235"/>
      <c r="I248" s="234">
        <f>ROUND(E248*H248,2)</f>
        <v>0</v>
      </c>
      <c r="J248" s="235"/>
      <c r="K248" s="234">
        <f>ROUND(E248*J248,2)</f>
        <v>0</v>
      </c>
      <c r="L248" s="234">
        <v>21</v>
      </c>
      <c r="M248" s="234">
        <f>G248*(1+L248/100)</f>
        <v>0</v>
      </c>
      <c r="N248" s="234">
        <v>0</v>
      </c>
      <c r="O248" s="234">
        <f>ROUND(E248*N248,2)</f>
        <v>0</v>
      </c>
      <c r="P248" s="234">
        <v>0</v>
      </c>
      <c r="Q248" s="234">
        <f>ROUND(E248*P248,2)</f>
        <v>0</v>
      </c>
      <c r="R248" s="234"/>
      <c r="S248" s="234" t="s">
        <v>144</v>
      </c>
      <c r="T248" s="234" t="s">
        <v>145</v>
      </c>
      <c r="U248" s="234">
        <v>0</v>
      </c>
      <c r="V248" s="234">
        <f>ROUND(E248*U248,2)</f>
        <v>0</v>
      </c>
      <c r="W248" s="234"/>
      <c r="X248" s="234" t="s">
        <v>456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466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58">
        <v>102</v>
      </c>
      <c r="B249" s="259" t="s">
        <v>467</v>
      </c>
      <c r="C249" s="270" t="s">
        <v>468</v>
      </c>
      <c r="D249" s="260" t="s">
        <v>143</v>
      </c>
      <c r="E249" s="261">
        <v>1</v>
      </c>
      <c r="F249" s="262"/>
      <c r="G249" s="263">
        <f>ROUND(E249*F249,2)</f>
        <v>0</v>
      </c>
      <c r="H249" s="235"/>
      <c r="I249" s="234">
        <f>ROUND(E249*H249,2)</f>
        <v>0</v>
      </c>
      <c r="J249" s="235"/>
      <c r="K249" s="234">
        <f>ROUND(E249*J249,2)</f>
        <v>0</v>
      </c>
      <c r="L249" s="234">
        <v>21</v>
      </c>
      <c r="M249" s="234">
        <f>G249*(1+L249/100)</f>
        <v>0</v>
      </c>
      <c r="N249" s="234">
        <v>0</v>
      </c>
      <c r="O249" s="234">
        <f>ROUND(E249*N249,2)</f>
        <v>0</v>
      </c>
      <c r="P249" s="234">
        <v>0</v>
      </c>
      <c r="Q249" s="234">
        <f>ROUND(E249*P249,2)</f>
        <v>0</v>
      </c>
      <c r="R249" s="234"/>
      <c r="S249" s="234" t="s">
        <v>144</v>
      </c>
      <c r="T249" s="234" t="s">
        <v>145</v>
      </c>
      <c r="U249" s="234">
        <v>0</v>
      </c>
      <c r="V249" s="234">
        <f>ROUND(E249*U249,2)</f>
        <v>0</v>
      </c>
      <c r="W249" s="234"/>
      <c r="X249" s="234" t="s">
        <v>456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466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58">
        <v>103</v>
      </c>
      <c r="B250" s="259" t="s">
        <v>469</v>
      </c>
      <c r="C250" s="270" t="s">
        <v>436</v>
      </c>
      <c r="D250" s="260" t="s">
        <v>143</v>
      </c>
      <c r="E250" s="261">
        <v>1</v>
      </c>
      <c r="F250" s="262"/>
      <c r="G250" s="263">
        <f>ROUND(E250*F250,2)</f>
        <v>0</v>
      </c>
      <c r="H250" s="235"/>
      <c r="I250" s="234">
        <f>ROUND(E250*H250,2)</f>
        <v>0</v>
      </c>
      <c r="J250" s="235"/>
      <c r="K250" s="234">
        <f>ROUND(E250*J250,2)</f>
        <v>0</v>
      </c>
      <c r="L250" s="234">
        <v>21</v>
      </c>
      <c r="M250" s="234">
        <f>G250*(1+L250/100)</f>
        <v>0</v>
      </c>
      <c r="N250" s="234">
        <v>0</v>
      </c>
      <c r="O250" s="234">
        <f>ROUND(E250*N250,2)</f>
        <v>0</v>
      </c>
      <c r="P250" s="234">
        <v>0</v>
      </c>
      <c r="Q250" s="234">
        <f>ROUND(E250*P250,2)</f>
        <v>0</v>
      </c>
      <c r="R250" s="234"/>
      <c r="S250" s="234" t="s">
        <v>144</v>
      </c>
      <c r="T250" s="234" t="s">
        <v>145</v>
      </c>
      <c r="U250" s="234">
        <v>0</v>
      </c>
      <c r="V250" s="234">
        <f>ROUND(E250*U250,2)</f>
        <v>0</v>
      </c>
      <c r="W250" s="234"/>
      <c r="X250" s="234" t="s">
        <v>456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466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58">
        <v>104</v>
      </c>
      <c r="B251" s="259" t="s">
        <v>470</v>
      </c>
      <c r="C251" s="270" t="s">
        <v>471</v>
      </c>
      <c r="D251" s="260" t="s">
        <v>465</v>
      </c>
      <c r="E251" s="261">
        <v>24</v>
      </c>
      <c r="F251" s="262"/>
      <c r="G251" s="263">
        <f>ROUND(E251*F251,2)</f>
        <v>0</v>
      </c>
      <c r="H251" s="235"/>
      <c r="I251" s="234">
        <f>ROUND(E251*H251,2)</f>
        <v>0</v>
      </c>
      <c r="J251" s="235"/>
      <c r="K251" s="234">
        <f>ROUND(E251*J251,2)</f>
        <v>0</v>
      </c>
      <c r="L251" s="234">
        <v>21</v>
      </c>
      <c r="M251" s="234">
        <f>G251*(1+L251/100)</f>
        <v>0</v>
      </c>
      <c r="N251" s="234">
        <v>0</v>
      </c>
      <c r="O251" s="234">
        <f>ROUND(E251*N251,2)</f>
        <v>0</v>
      </c>
      <c r="P251" s="234">
        <v>0</v>
      </c>
      <c r="Q251" s="234">
        <f>ROUND(E251*P251,2)</f>
        <v>0</v>
      </c>
      <c r="R251" s="234"/>
      <c r="S251" s="234" t="s">
        <v>144</v>
      </c>
      <c r="T251" s="234" t="s">
        <v>145</v>
      </c>
      <c r="U251" s="234">
        <v>0</v>
      </c>
      <c r="V251" s="234">
        <f>ROUND(E251*U251,2)</f>
        <v>0</v>
      </c>
      <c r="W251" s="234"/>
      <c r="X251" s="234" t="s">
        <v>456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466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58">
        <v>105</v>
      </c>
      <c r="B252" s="259" t="s">
        <v>472</v>
      </c>
      <c r="C252" s="270" t="s">
        <v>473</v>
      </c>
      <c r="D252" s="260" t="s">
        <v>143</v>
      </c>
      <c r="E252" s="261">
        <v>1</v>
      </c>
      <c r="F252" s="262"/>
      <c r="G252" s="263">
        <f>ROUND(E252*F252,2)</f>
        <v>0</v>
      </c>
      <c r="H252" s="235"/>
      <c r="I252" s="234">
        <f>ROUND(E252*H252,2)</f>
        <v>0</v>
      </c>
      <c r="J252" s="235"/>
      <c r="K252" s="234">
        <f>ROUND(E252*J252,2)</f>
        <v>0</v>
      </c>
      <c r="L252" s="234">
        <v>21</v>
      </c>
      <c r="M252" s="234">
        <f>G252*(1+L252/100)</f>
        <v>0</v>
      </c>
      <c r="N252" s="234">
        <v>0</v>
      </c>
      <c r="O252" s="234">
        <f>ROUND(E252*N252,2)</f>
        <v>0</v>
      </c>
      <c r="P252" s="234">
        <v>0</v>
      </c>
      <c r="Q252" s="234">
        <f>ROUND(E252*P252,2)</f>
        <v>0</v>
      </c>
      <c r="R252" s="234"/>
      <c r="S252" s="234" t="s">
        <v>144</v>
      </c>
      <c r="T252" s="234" t="s">
        <v>145</v>
      </c>
      <c r="U252" s="234">
        <v>0</v>
      </c>
      <c r="V252" s="234">
        <f>ROUND(E252*U252,2)</f>
        <v>0</v>
      </c>
      <c r="W252" s="234"/>
      <c r="X252" s="234" t="s">
        <v>456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466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58">
        <v>106</v>
      </c>
      <c r="B253" s="259" t="s">
        <v>474</v>
      </c>
      <c r="C253" s="270" t="s">
        <v>475</v>
      </c>
      <c r="D253" s="260" t="s">
        <v>143</v>
      </c>
      <c r="E253" s="261">
        <v>1</v>
      </c>
      <c r="F253" s="262"/>
      <c r="G253" s="263">
        <f>ROUND(E253*F253,2)</f>
        <v>0</v>
      </c>
      <c r="H253" s="235"/>
      <c r="I253" s="234">
        <f>ROUND(E253*H253,2)</f>
        <v>0</v>
      </c>
      <c r="J253" s="235"/>
      <c r="K253" s="234">
        <f>ROUND(E253*J253,2)</f>
        <v>0</v>
      </c>
      <c r="L253" s="234">
        <v>21</v>
      </c>
      <c r="M253" s="234">
        <f>G253*(1+L253/100)</f>
        <v>0</v>
      </c>
      <c r="N253" s="234">
        <v>0</v>
      </c>
      <c r="O253" s="234">
        <f>ROUND(E253*N253,2)</f>
        <v>0</v>
      </c>
      <c r="P253" s="234">
        <v>0</v>
      </c>
      <c r="Q253" s="234">
        <f>ROUND(E253*P253,2)</f>
        <v>0</v>
      </c>
      <c r="R253" s="234"/>
      <c r="S253" s="234" t="s">
        <v>144</v>
      </c>
      <c r="T253" s="234" t="s">
        <v>145</v>
      </c>
      <c r="U253" s="234">
        <v>0</v>
      </c>
      <c r="V253" s="234">
        <f>ROUND(E253*U253,2)</f>
        <v>0</v>
      </c>
      <c r="W253" s="234"/>
      <c r="X253" s="234" t="s">
        <v>456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466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ht="20" outlineLevel="1" x14ac:dyDescent="0.25">
      <c r="A254" s="258">
        <v>107</v>
      </c>
      <c r="B254" s="259" t="s">
        <v>476</v>
      </c>
      <c r="C254" s="270" t="s">
        <v>477</v>
      </c>
      <c r="D254" s="260" t="s">
        <v>143</v>
      </c>
      <c r="E254" s="261">
        <v>1</v>
      </c>
      <c r="F254" s="262"/>
      <c r="G254" s="263">
        <f>ROUND(E254*F254,2)</f>
        <v>0</v>
      </c>
      <c r="H254" s="235"/>
      <c r="I254" s="234">
        <f>ROUND(E254*H254,2)</f>
        <v>0</v>
      </c>
      <c r="J254" s="235"/>
      <c r="K254" s="234">
        <f>ROUND(E254*J254,2)</f>
        <v>0</v>
      </c>
      <c r="L254" s="234">
        <v>21</v>
      </c>
      <c r="M254" s="234">
        <f>G254*(1+L254/100)</f>
        <v>0</v>
      </c>
      <c r="N254" s="234">
        <v>0</v>
      </c>
      <c r="O254" s="234">
        <f>ROUND(E254*N254,2)</f>
        <v>0</v>
      </c>
      <c r="P254" s="234">
        <v>0</v>
      </c>
      <c r="Q254" s="234">
        <f>ROUND(E254*P254,2)</f>
        <v>0</v>
      </c>
      <c r="R254" s="234"/>
      <c r="S254" s="234" t="s">
        <v>144</v>
      </c>
      <c r="T254" s="234" t="s">
        <v>145</v>
      </c>
      <c r="U254" s="234">
        <v>0</v>
      </c>
      <c r="V254" s="234">
        <f>ROUND(E254*U254,2)</f>
        <v>0</v>
      </c>
      <c r="W254" s="234"/>
      <c r="X254" s="234" t="s">
        <v>456</v>
      </c>
      <c r="Y254" s="214"/>
      <c r="Z254" s="214"/>
      <c r="AA254" s="214"/>
      <c r="AB254" s="214"/>
      <c r="AC254" s="214"/>
      <c r="AD254" s="214"/>
      <c r="AE254" s="214"/>
      <c r="AF254" s="214"/>
      <c r="AG254" s="214" t="s">
        <v>466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58">
        <v>108</v>
      </c>
      <c r="B255" s="259" t="s">
        <v>478</v>
      </c>
      <c r="C255" s="270" t="s">
        <v>479</v>
      </c>
      <c r="D255" s="260" t="s">
        <v>143</v>
      </c>
      <c r="E255" s="261">
        <v>1</v>
      </c>
      <c r="F255" s="262"/>
      <c r="G255" s="263">
        <f>ROUND(E255*F255,2)</f>
        <v>0</v>
      </c>
      <c r="H255" s="235"/>
      <c r="I255" s="234">
        <f>ROUND(E255*H255,2)</f>
        <v>0</v>
      </c>
      <c r="J255" s="235"/>
      <c r="K255" s="234">
        <f>ROUND(E255*J255,2)</f>
        <v>0</v>
      </c>
      <c r="L255" s="234">
        <v>21</v>
      </c>
      <c r="M255" s="234">
        <f>G255*(1+L255/100)</f>
        <v>0</v>
      </c>
      <c r="N255" s="234">
        <v>0</v>
      </c>
      <c r="O255" s="234">
        <f>ROUND(E255*N255,2)</f>
        <v>0</v>
      </c>
      <c r="P255" s="234">
        <v>0</v>
      </c>
      <c r="Q255" s="234">
        <f>ROUND(E255*P255,2)</f>
        <v>0</v>
      </c>
      <c r="R255" s="234"/>
      <c r="S255" s="234" t="s">
        <v>144</v>
      </c>
      <c r="T255" s="234" t="s">
        <v>145</v>
      </c>
      <c r="U255" s="234">
        <v>0</v>
      </c>
      <c r="V255" s="234">
        <f>ROUND(E255*U255,2)</f>
        <v>0</v>
      </c>
      <c r="W255" s="234"/>
      <c r="X255" s="234" t="s">
        <v>456</v>
      </c>
      <c r="Y255" s="214"/>
      <c r="Z255" s="214"/>
      <c r="AA255" s="214"/>
      <c r="AB255" s="214"/>
      <c r="AC255" s="214"/>
      <c r="AD255" s="214"/>
      <c r="AE255" s="214"/>
      <c r="AF255" s="214"/>
      <c r="AG255" s="214" t="s">
        <v>466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58">
        <v>109</v>
      </c>
      <c r="B256" s="259" t="s">
        <v>480</v>
      </c>
      <c r="C256" s="270" t="s">
        <v>481</v>
      </c>
      <c r="D256" s="260" t="s">
        <v>143</v>
      </c>
      <c r="E256" s="261">
        <v>1</v>
      </c>
      <c r="F256" s="262"/>
      <c r="G256" s="263">
        <f>ROUND(E256*F256,2)</f>
        <v>0</v>
      </c>
      <c r="H256" s="235"/>
      <c r="I256" s="234">
        <f>ROUND(E256*H256,2)</f>
        <v>0</v>
      </c>
      <c r="J256" s="235"/>
      <c r="K256" s="234">
        <f>ROUND(E256*J256,2)</f>
        <v>0</v>
      </c>
      <c r="L256" s="234">
        <v>21</v>
      </c>
      <c r="M256" s="234">
        <f>G256*(1+L256/100)</f>
        <v>0</v>
      </c>
      <c r="N256" s="234">
        <v>0</v>
      </c>
      <c r="O256" s="234">
        <f>ROUND(E256*N256,2)</f>
        <v>0</v>
      </c>
      <c r="P256" s="234">
        <v>0</v>
      </c>
      <c r="Q256" s="234">
        <f>ROUND(E256*P256,2)</f>
        <v>0</v>
      </c>
      <c r="R256" s="234"/>
      <c r="S256" s="234" t="s">
        <v>144</v>
      </c>
      <c r="T256" s="234" t="s">
        <v>145</v>
      </c>
      <c r="U256" s="234">
        <v>0</v>
      </c>
      <c r="V256" s="234">
        <f>ROUND(E256*U256,2)</f>
        <v>0</v>
      </c>
      <c r="W256" s="234"/>
      <c r="X256" s="234" t="s">
        <v>456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466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ht="20" outlineLevel="1" x14ac:dyDescent="0.25">
      <c r="A257" s="258">
        <v>110</v>
      </c>
      <c r="B257" s="259" t="s">
        <v>482</v>
      </c>
      <c r="C257" s="270" t="s">
        <v>483</v>
      </c>
      <c r="D257" s="260" t="s">
        <v>143</v>
      </c>
      <c r="E257" s="261">
        <v>1</v>
      </c>
      <c r="F257" s="262"/>
      <c r="G257" s="263">
        <f>ROUND(E257*F257,2)</f>
        <v>0</v>
      </c>
      <c r="H257" s="235"/>
      <c r="I257" s="234">
        <f>ROUND(E257*H257,2)</f>
        <v>0</v>
      </c>
      <c r="J257" s="235"/>
      <c r="K257" s="234">
        <f>ROUND(E257*J257,2)</f>
        <v>0</v>
      </c>
      <c r="L257" s="234">
        <v>21</v>
      </c>
      <c r="M257" s="234">
        <f>G257*(1+L257/100)</f>
        <v>0</v>
      </c>
      <c r="N257" s="234">
        <v>0</v>
      </c>
      <c r="O257" s="234">
        <f>ROUND(E257*N257,2)</f>
        <v>0</v>
      </c>
      <c r="P257" s="234">
        <v>0</v>
      </c>
      <c r="Q257" s="234">
        <f>ROUND(E257*P257,2)</f>
        <v>0</v>
      </c>
      <c r="R257" s="234"/>
      <c r="S257" s="234" t="s">
        <v>144</v>
      </c>
      <c r="T257" s="234" t="s">
        <v>145</v>
      </c>
      <c r="U257" s="234">
        <v>0</v>
      </c>
      <c r="V257" s="234">
        <f>ROUND(E257*U257,2)</f>
        <v>0</v>
      </c>
      <c r="W257" s="234"/>
      <c r="X257" s="234" t="s">
        <v>456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466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58">
        <v>111</v>
      </c>
      <c r="B258" s="259" t="s">
        <v>484</v>
      </c>
      <c r="C258" s="270" t="s">
        <v>485</v>
      </c>
      <c r="D258" s="260" t="s">
        <v>152</v>
      </c>
      <c r="E258" s="261">
        <v>100</v>
      </c>
      <c r="F258" s="262"/>
      <c r="G258" s="263">
        <f>ROUND(E258*F258,2)</f>
        <v>0</v>
      </c>
      <c r="H258" s="235"/>
      <c r="I258" s="234">
        <f>ROUND(E258*H258,2)</f>
        <v>0</v>
      </c>
      <c r="J258" s="235"/>
      <c r="K258" s="234">
        <f>ROUND(E258*J258,2)</f>
        <v>0</v>
      </c>
      <c r="L258" s="234">
        <v>21</v>
      </c>
      <c r="M258" s="234">
        <f>G258*(1+L258/100)</f>
        <v>0</v>
      </c>
      <c r="N258" s="234">
        <v>0</v>
      </c>
      <c r="O258" s="234">
        <f>ROUND(E258*N258,2)</f>
        <v>0</v>
      </c>
      <c r="P258" s="234">
        <v>0</v>
      </c>
      <c r="Q258" s="234">
        <f>ROUND(E258*P258,2)</f>
        <v>0</v>
      </c>
      <c r="R258" s="234"/>
      <c r="S258" s="234" t="s">
        <v>144</v>
      </c>
      <c r="T258" s="234" t="s">
        <v>145</v>
      </c>
      <c r="U258" s="234">
        <v>0</v>
      </c>
      <c r="V258" s="234">
        <f>ROUND(E258*U258,2)</f>
        <v>0</v>
      </c>
      <c r="W258" s="234"/>
      <c r="X258" s="234" t="s">
        <v>456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466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58">
        <v>112</v>
      </c>
      <c r="B259" s="259" t="s">
        <v>486</v>
      </c>
      <c r="C259" s="270" t="s">
        <v>487</v>
      </c>
      <c r="D259" s="260" t="s">
        <v>143</v>
      </c>
      <c r="E259" s="261">
        <v>1</v>
      </c>
      <c r="F259" s="262"/>
      <c r="G259" s="263">
        <f>ROUND(E259*F259,2)</f>
        <v>0</v>
      </c>
      <c r="H259" s="235"/>
      <c r="I259" s="234">
        <f>ROUND(E259*H259,2)</f>
        <v>0</v>
      </c>
      <c r="J259" s="235"/>
      <c r="K259" s="234">
        <f>ROUND(E259*J259,2)</f>
        <v>0</v>
      </c>
      <c r="L259" s="234">
        <v>21</v>
      </c>
      <c r="M259" s="234">
        <f>G259*(1+L259/100)</f>
        <v>0</v>
      </c>
      <c r="N259" s="234">
        <v>0</v>
      </c>
      <c r="O259" s="234">
        <f>ROUND(E259*N259,2)</f>
        <v>0</v>
      </c>
      <c r="P259" s="234">
        <v>0</v>
      </c>
      <c r="Q259" s="234">
        <f>ROUND(E259*P259,2)</f>
        <v>0</v>
      </c>
      <c r="R259" s="234"/>
      <c r="S259" s="234" t="s">
        <v>144</v>
      </c>
      <c r="T259" s="234" t="s">
        <v>145</v>
      </c>
      <c r="U259" s="234">
        <v>0</v>
      </c>
      <c r="V259" s="234">
        <f>ROUND(E259*U259,2)</f>
        <v>0</v>
      </c>
      <c r="W259" s="234"/>
      <c r="X259" s="234" t="s">
        <v>456</v>
      </c>
      <c r="Y259" s="214"/>
      <c r="Z259" s="214"/>
      <c r="AA259" s="214"/>
      <c r="AB259" s="214"/>
      <c r="AC259" s="214"/>
      <c r="AD259" s="214"/>
      <c r="AE259" s="214"/>
      <c r="AF259" s="214"/>
      <c r="AG259" s="214" t="s">
        <v>466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58">
        <v>113</v>
      </c>
      <c r="B260" s="259" t="s">
        <v>488</v>
      </c>
      <c r="C260" s="270" t="s">
        <v>489</v>
      </c>
      <c r="D260" s="260" t="s">
        <v>143</v>
      </c>
      <c r="E260" s="261">
        <v>1</v>
      </c>
      <c r="F260" s="262"/>
      <c r="G260" s="263">
        <f>ROUND(E260*F260,2)</f>
        <v>0</v>
      </c>
      <c r="H260" s="235"/>
      <c r="I260" s="234">
        <f>ROUND(E260*H260,2)</f>
        <v>0</v>
      </c>
      <c r="J260" s="235"/>
      <c r="K260" s="234">
        <f>ROUND(E260*J260,2)</f>
        <v>0</v>
      </c>
      <c r="L260" s="234">
        <v>21</v>
      </c>
      <c r="M260" s="234">
        <f>G260*(1+L260/100)</f>
        <v>0</v>
      </c>
      <c r="N260" s="234">
        <v>0</v>
      </c>
      <c r="O260" s="234">
        <f>ROUND(E260*N260,2)</f>
        <v>0</v>
      </c>
      <c r="P260" s="234">
        <v>0</v>
      </c>
      <c r="Q260" s="234">
        <f>ROUND(E260*P260,2)</f>
        <v>0</v>
      </c>
      <c r="R260" s="234"/>
      <c r="S260" s="234" t="s">
        <v>144</v>
      </c>
      <c r="T260" s="234" t="s">
        <v>145</v>
      </c>
      <c r="U260" s="234">
        <v>0</v>
      </c>
      <c r="V260" s="234">
        <f>ROUND(E260*U260,2)</f>
        <v>0</v>
      </c>
      <c r="W260" s="234"/>
      <c r="X260" s="234" t="s">
        <v>456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466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58">
        <v>114</v>
      </c>
      <c r="B261" s="259" t="s">
        <v>490</v>
      </c>
      <c r="C261" s="270" t="s">
        <v>491</v>
      </c>
      <c r="D261" s="260" t="s">
        <v>143</v>
      </c>
      <c r="E261" s="261">
        <v>1</v>
      </c>
      <c r="F261" s="262"/>
      <c r="G261" s="263">
        <f>ROUND(E261*F261,2)</f>
        <v>0</v>
      </c>
      <c r="H261" s="235"/>
      <c r="I261" s="234">
        <f>ROUND(E261*H261,2)</f>
        <v>0</v>
      </c>
      <c r="J261" s="235"/>
      <c r="K261" s="234">
        <f>ROUND(E261*J261,2)</f>
        <v>0</v>
      </c>
      <c r="L261" s="234">
        <v>21</v>
      </c>
      <c r="M261" s="234">
        <f>G261*(1+L261/100)</f>
        <v>0</v>
      </c>
      <c r="N261" s="234">
        <v>0</v>
      </c>
      <c r="O261" s="234">
        <f>ROUND(E261*N261,2)</f>
        <v>0</v>
      </c>
      <c r="P261" s="234">
        <v>0</v>
      </c>
      <c r="Q261" s="234">
        <f>ROUND(E261*P261,2)</f>
        <v>0</v>
      </c>
      <c r="R261" s="234"/>
      <c r="S261" s="234" t="s">
        <v>144</v>
      </c>
      <c r="T261" s="234" t="s">
        <v>145</v>
      </c>
      <c r="U261" s="234">
        <v>0</v>
      </c>
      <c r="V261" s="234">
        <f>ROUND(E261*U261,2)</f>
        <v>0</v>
      </c>
      <c r="W261" s="234"/>
      <c r="X261" s="234" t="s">
        <v>456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466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58">
        <v>115</v>
      </c>
      <c r="B262" s="259" t="s">
        <v>492</v>
      </c>
      <c r="C262" s="270" t="s">
        <v>493</v>
      </c>
      <c r="D262" s="260" t="s">
        <v>143</v>
      </c>
      <c r="E262" s="261">
        <v>1</v>
      </c>
      <c r="F262" s="262"/>
      <c r="G262" s="263">
        <f>ROUND(E262*F262,2)</f>
        <v>0</v>
      </c>
      <c r="H262" s="235"/>
      <c r="I262" s="234">
        <f>ROUND(E262*H262,2)</f>
        <v>0</v>
      </c>
      <c r="J262" s="235"/>
      <c r="K262" s="234">
        <f>ROUND(E262*J262,2)</f>
        <v>0</v>
      </c>
      <c r="L262" s="234">
        <v>21</v>
      </c>
      <c r="M262" s="234">
        <f>G262*(1+L262/100)</f>
        <v>0</v>
      </c>
      <c r="N262" s="234">
        <v>0</v>
      </c>
      <c r="O262" s="234">
        <f>ROUND(E262*N262,2)</f>
        <v>0</v>
      </c>
      <c r="P262" s="234">
        <v>0</v>
      </c>
      <c r="Q262" s="234">
        <f>ROUND(E262*P262,2)</f>
        <v>0</v>
      </c>
      <c r="R262" s="234"/>
      <c r="S262" s="234" t="s">
        <v>144</v>
      </c>
      <c r="T262" s="234" t="s">
        <v>145</v>
      </c>
      <c r="U262" s="234">
        <v>0</v>
      </c>
      <c r="V262" s="234">
        <f>ROUND(E262*U262,2)</f>
        <v>0</v>
      </c>
      <c r="W262" s="234"/>
      <c r="X262" s="234" t="s">
        <v>456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466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58">
        <v>116</v>
      </c>
      <c r="B263" s="259" t="s">
        <v>494</v>
      </c>
      <c r="C263" s="270" t="s">
        <v>495</v>
      </c>
      <c r="D263" s="260" t="s">
        <v>143</v>
      </c>
      <c r="E263" s="261">
        <v>1</v>
      </c>
      <c r="F263" s="262"/>
      <c r="G263" s="263">
        <f>ROUND(E263*F263,2)</f>
        <v>0</v>
      </c>
      <c r="H263" s="235"/>
      <c r="I263" s="234">
        <f>ROUND(E263*H263,2)</f>
        <v>0</v>
      </c>
      <c r="J263" s="235"/>
      <c r="K263" s="234">
        <f>ROUND(E263*J263,2)</f>
        <v>0</v>
      </c>
      <c r="L263" s="234">
        <v>21</v>
      </c>
      <c r="M263" s="234">
        <f>G263*(1+L263/100)</f>
        <v>0</v>
      </c>
      <c r="N263" s="234">
        <v>0</v>
      </c>
      <c r="O263" s="234">
        <f>ROUND(E263*N263,2)</f>
        <v>0</v>
      </c>
      <c r="P263" s="234">
        <v>0</v>
      </c>
      <c r="Q263" s="234">
        <f>ROUND(E263*P263,2)</f>
        <v>0</v>
      </c>
      <c r="R263" s="234"/>
      <c r="S263" s="234" t="s">
        <v>144</v>
      </c>
      <c r="T263" s="234" t="s">
        <v>145</v>
      </c>
      <c r="U263" s="234">
        <v>0</v>
      </c>
      <c r="V263" s="234">
        <f>ROUND(E263*U263,2)</f>
        <v>0</v>
      </c>
      <c r="W263" s="234"/>
      <c r="X263" s="234" t="s">
        <v>456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466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58">
        <v>117</v>
      </c>
      <c r="B264" s="259" t="s">
        <v>496</v>
      </c>
      <c r="C264" s="270" t="s">
        <v>497</v>
      </c>
      <c r="D264" s="260" t="s">
        <v>143</v>
      </c>
      <c r="E264" s="261">
        <v>1</v>
      </c>
      <c r="F264" s="262"/>
      <c r="G264" s="263">
        <f>ROUND(E264*F264,2)</f>
        <v>0</v>
      </c>
      <c r="H264" s="235"/>
      <c r="I264" s="234">
        <f>ROUND(E264*H264,2)</f>
        <v>0</v>
      </c>
      <c r="J264" s="235"/>
      <c r="K264" s="234">
        <f>ROUND(E264*J264,2)</f>
        <v>0</v>
      </c>
      <c r="L264" s="234">
        <v>21</v>
      </c>
      <c r="M264" s="234">
        <f>G264*(1+L264/100)</f>
        <v>0</v>
      </c>
      <c r="N264" s="234">
        <v>0</v>
      </c>
      <c r="O264" s="234">
        <f>ROUND(E264*N264,2)</f>
        <v>0</v>
      </c>
      <c r="P264" s="234">
        <v>0</v>
      </c>
      <c r="Q264" s="234">
        <f>ROUND(E264*P264,2)</f>
        <v>0</v>
      </c>
      <c r="R264" s="234"/>
      <c r="S264" s="234" t="s">
        <v>144</v>
      </c>
      <c r="T264" s="234" t="s">
        <v>145</v>
      </c>
      <c r="U264" s="234">
        <v>0</v>
      </c>
      <c r="V264" s="234">
        <f>ROUND(E264*U264,2)</f>
        <v>0</v>
      </c>
      <c r="W264" s="234"/>
      <c r="X264" s="234" t="s">
        <v>456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466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58">
        <v>118</v>
      </c>
      <c r="B265" s="259" t="s">
        <v>498</v>
      </c>
      <c r="C265" s="270" t="s">
        <v>499</v>
      </c>
      <c r="D265" s="260" t="s">
        <v>143</v>
      </c>
      <c r="E265" s="261">
        <v>1</v>
      </c>
      <c r="F265" s="262"/>
      <c r="G265" s="263">
        <f>ROUND(E265*F265,2)</f>
        <v>0</v>
      </c>
      <c r="H265" s="235"/>
      <c r="I265" s="234">
        <f>ROUND(E265*H265,2)</f>
        <v>0</v>
      </c>
      <c r="J265" s="235"/>
      <c r="K265" s="234">
        <f>ROUND(E265*J265,2)</f>
        <v>0</v>
      </c>
      <c r="L265" s="234">
        <v>21</v>
      </c>
      <c r="M265" s="234">
        <f>G265*(1+L265/100)</f>
        <v>0</v>
      </c>
      <c r="N265" s="234">
        <v>0</v>
      </c>
      <c r="O265" s="234">
        <f>ROUND(E265*N265,2)</f>
        <v>0</v>
      </c>
      <c r="P265" s="234">
        <v>0</v>
      </c>
      <c r="Q265" s="234">
        <f>ROUND(E265*P265,2)</f>
        <v>0</v>
      </c>
      <c r="R265" s="234"/>
      <c r="S265" s="234" t="s">
        <v>144</v>
      </c>
      <c r="T265" s="234" t="s">
        <v>145</v>
      </c>
      <c r="U265" s="234">
        <v>0</v>
      </c>
      <c r="V265" s="234">
        <f>ROUND(E265*U265,2)</f>
        <v>0</v>
      </c>
      <c r="W265" s="234"/>
      <c r="X265" s="234" t="s">
        <v>456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466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0" outlineLevel="1" x14ac:dyDescent="0.25">
      <c r="A266" s="258">
        <v>119</v>
      </c>
      <c r="B266" s="259" t="s">
        <v>500</v>
      </c>
      <c r="C266" s="270" t="s">
        <v>501</v>
      </c>
      <c r="D266" s="260" t="s">
        <v>143</v>
      </c>
      <c r="E266" s="261">
        <v>1</v>
      </c>
      <c r="F266" s="262"/>
      <c r="G266" s="263">
        <f>ROUND(E266*F266,2)</f>
        <v>0</v>
      </c>
      <c r="H266" s="235"/>
      <c r="I266" s="234">
        <f>ROUND(E266*H266,2)</f>
        <v>0</v>
      </c>
      <c r="J266" s="235"/>
      <c r="K266" s="234">
        <f>ROUND(E266*J266,2)</f>
        <v>0</v>
      </c>
      <c r="L266" s="234">
        <v>21</v>
      </c>
      <c r="M266" s="234">
        <f>G266*(1+L266/100)</f>
        <v>0</v>
      </c>
      <c r="N266" s="234">
        <v>0</v>
      </c>
      <c r="O266" s="234">
        <f>ROUND(E266*N266,2)</f>
        <v>0</v>
      </c>
      <c r="P266" s="234">
        <v>0</v>
      </c>
      <c r="Q266" s="234">
        <f>ROUND(E266*P266,2)</f>
        <v>0</v>
      </c>
      <c r="R266" s="234"/>
      <c r="S266" s="234" t="s">
        <v>144</v>
      </c>
      <c r="T266" s="234" t="s">
        <v>145</v>
      </c>
      <c r="U266" s="234">
        <v>0</v>
      </c>
      <c r="V266" s="234">
        <f>ROUND(E266*U266,2)</f>
        <v>0</v>
      </c>
      <c r="W266" s="234"/>
      <c r="X266" s="234" t="s">
        <v>456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466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58">
        <v>120</v>
      </c>
      <c r="B267" s="259" t="s">
        <v>502</v>
      </c>
      <c r="C267" s="270" t="s">
        <v>503</v>
      </c>
      <c r="D267" s="260" t="s">
        <v>152</v>
      </c>
      <c r="E267" s="261">
        <v>20</v>
      </c>
      <c r="F267" s="262"/>
      <c r="G267" s="263">
        <f>ROUND(E267*F267,2)</f>
        <v>0</v>
      </c>
      <c r="H267" s="235"/>
      <c r="I267" s="234">
        <f>ROUND(E267*H267,2)</f>
        <v>0</v>
      </c>
      <c r="J267" s="235"/>
      <c r="K267" s="234">
        <f>ROUND(E267*J267,2)</f>
        <v>0</v>
      </c>
      <c r="L267" s="234">
        <v>21</v>
      </c>
      <c r="M267" s="234">
        <f>G267*(1+L267/100)</f>
        <v>0</v>
      </c>
      <c r="N267" s="234">
        <v>0</v>
      </c>
      <c r="O267" s="234">
        <f>ROUND(E267*N267,2)</f>
        <v>0</v>
      </c>
      <c r="P267" s="234">
        <v>0</v>
      </c>
      <c r="Q267" s="234">
        <f>ROUND(E267*P267,2)</f>
        <v>0</v>
      </c>
      <c r="R267" s="234"/>
      <c r="S267" s="234" t="s">
        <v>144</v>
      </c>
      <c r="T267" s="234" t="s">
        <v>145</v>
      </c>
      <c r="U267" s="234">
        <v>0</v>
      </c>
      <c r="V267" s="234">
        <f>ROUND(E267*U267,2)</f>
        <v>0</v>
      </c>
      <c r="W267" s="234"/>
      <c r="X267" s="234" t="s">
        <v>456</v>
      </c>
      <c r="Y267" s="214"/>
      <c r="Z267" s="214"/>
      <c r="AA267" s="214"/>
      <c r="AB267" s="214"/>
      <c r="AC267" s="214"/>
      <c r="AD267" s="214"/>
      <c r="AE267" s="214"/>
      <c r="AF267" s="214"/>
      <c r="AG267" s="214" t="s">
        <v>466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58">
        <v>121</v>
      </c>
      <c r="B268" s="259" t="s">
        <v>504</v>
      </c>
      <c r="C268" s="270" t="s">
        <v>505</v>
      </c>
      <c r="D268" s="260" t="s">
        <v>152</v>
      </c>
      <c r="E268" s="261">
        <v>8</v>
      </c>
      <c r="F268" s="262"/>
      <c r="G268" s="263">
        <f>ROUND(E268*F268,2)</f>
        <v>0</v>
      </c>
      <c r="H268" s="235"/>
      <c r="I268" s="234">
        <f>ROUND(E268*H268,2)</f>
        <v>0</v>
      </c>
      <c r="J268" s="235"/>
      <c r="K268" s="234">
        <f>ROUND(E268*J268,2)</f>
        <v>0</v>
      </c>
      <c r="L268" s="234">
        <v>21</v>
      </c>
      <c r="M268" s="234">
        <f>G268*(1+L268/100)</f>
        <v>0</v>
      </c>
      <c r="N268" s="234">
        <v>0</v>
      </c>
      <c r="O268" s="234">
        <f>ROUND(E268*N268,2)</f>
        <v>0</v>
      </c>
      <c r="P268" s="234">
        <v>0</v>
      </c>
      <c r="Q268" s="234">
        <f>ROUND(E268*P268,2)</f>
        <v>0</v>
      </c>
      <c r="R268" s="234"/>
      <c r="S268" s="234" t="s">
        <v>144</v>
      </c>
      <c r="T268" s="234" t="s">
        <v>145</v>
      </c>
      <c r="U268" s="234">
        <v>0</v>
      </c>
      <c r="V268" s="234">
        <f>ROUND(E268*U268,2)</f>
        <v>0</v>
      </c>
      <c r="W268" s="234"/>
      <c r="X268" s="234" t="s">
        <v>456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466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52">
        <v>122</v>
      </c>
      <c r="B269" s="253" t="s">
        <v>506</v>
      </c>
      <c r="C269" s="273" t="s">
        <v>507</v>
      </c>
      <c r="D269" s="254" t="s">
        <v>143</v>
      </c>
      <c r="E269" s="255">
        <v>1</v>
      </c>
      <c r="F269" s="256"/>
      <c r="G269" s="257">
        <f>ROUND(E269*F269,2)</f>
        <v>0</v>
      </c>
      <c r="H269" s="235"/>
      <c r="I269" s="234">
        <f>ROUND(E269*H269,2)</f>
        <v>0</v>
      </c>
      <c r="J269" s="235"/>
      <c r="K269" s="234">
        <f>ROUND(E269*J269,2)</f>
        <v>0</v>
      </c>
      <c r="L269" s="234">
        <v>21</v>
      </c>
      <c r="M269" s="234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4"/>
      <c r="S269" s="234" t="s">
        <v>144</v>
      </c>
      <c r="T269" s="234" t="s">
        <v>145</v>
      </c>
      <c r="U269" s="234">
        <v>0</v>
      </c>
      <c r="V269" s="234">
        <f>ROUND(E269*U269,2)</f>
        <v>0</v>
      </c>
      <c r="W269" s="234"/>
      <c r="X269" s="234" t="s">
        <v>456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466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x14ac:dyDescent="0.25">
      <c r="A270" s="3"/>
      <c r="B270" s="4"/>
      <c r="C270" s="278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v>15</v>
      </c>
      <c r="AF270">
        <v>21</v>
      </c>
      <c r="AG270" t="s">
        <v>107</v>
      </c>
    </row>
    <row r="271" spans="1:60" ht="13" x14ac:dyDescent="0.25">
      <c r="A271" s="217"/>
      <c r="B271" s="218" t="s">
        <v>31</v>
      </c>
      <c r="C271" s="271"/>
      <c r="D271" s="219"/>
      <c r="E271" s="220"/>
      <c r="F271" s="220"/>
      <c r="G271" s="268">
        <f>G8+G25+G38+G112+G167+G195+G200+G207+G236+G243+G246</f>
        <v>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AE271">
        <f>SUMIF(L7:L269,AE270,G7:G269)</f>
        <v>0</v>
      </c>
      <c r="AF271">
        <f>SUMIF(L7:L269,AF270,G7:G269)</f>
        <v>0</v>
      </c>
      <c r="AG271" t="s">
        <v>508</v>
      </c>
    </row>
    <row r="272" spans="1:60" x14ac:dyDescent="0.25">
      <c r="A272" s="3"/>
      <c r="B272" s="4"/>
      <c r="C272" s="278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33" x14ac:dyDescent="0.25">
      <c r="A273" s="3"/>
      <c r="B273" s="4"/>
      <c r="C273" s="278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33" x14ac:dyDescent="0.25">
      <c r="A274" s="221" t="s">
        <v>509</v>
      </c>
      <c r="B274" s="221"/>
      <c r="C274" s="279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33" x14ac:dyDescent="0.25">
      <c r="A275" s="222"/>
      <c r="B275" s="223"/>
      <c r="C275" s="280"/>
      <c r="D275" s="223"/>
      <c r="E275" s="223"/>
      <c r="F275" s="223"/>
      <c r="G275" s="2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G275" t="s">
        <v>510</v>
      </c>
    </row>
    <row r="276" spans="1:33" x14ac:dyDescent="0.25">
      <c r="A276" s="225"/>
      <c r="B276" s="226"/>
      <c r="C276" s="281"/>
      <c r="D276" s="226"/>
      <c r="E276" s="226"/>
      <c r="F276" s="226"/>
      <c r="G276" s="22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33" x14ac:dyDescent="0.25">
      <c r="A277" s="225"/>
      <c r="B277" s="226"/>
      <c r="C277" s="281"/>
      <c r="D277" s="226"/>
      <c r="E277" s="226"/>
      <c r="F277" s="226"/>
      <c r="G277" s="22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33" x14ac:dyDescent="0.25">
      <c r="A278" s="225"/>
      <c r="B278" s="226"/>
      <c r="C278" s="281"/>
      <c r="D278" s="226"/>
      <c r="E278" s="226"/>
      <c r="F278" s="226"/>
      <c r="G278" s="22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33" x14ac:dyDescent="0.25">
      <c r="A279" s="228"/>
      <c r="B279" s="229"/>
      <c r="C279" s="282"/>
      <c r="D279" s="229"/>
      <c r="E279" s="229"/>
      <c r="F279" s="229"/>
      <c r="G279" s="23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33" x14ac:dyDescent="0.25">
      <c r="A280" s="3"/>
      <c r="B280" s="4"/>
      <c r="C280" s="278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33" x14ac:dyDescent="0.25">
      <c r="C281" s="283"/>
      <c r="D281" s="10"/>
      <c r="AG281" t="s">
        <v>516</v>
      </c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0">
    <mergeCell ref="C238:G238"/>
    <mergeCell ref="C245:G245"/>
    <mergeCell ref="C223:G223"/>
    <mergeCell ref="C224:G224"/>
    <mergeCell ref="C225:G225"/>
    <mergeCell ref="C226:G226"/>
    <mergeCell ref="C229:G229"/>
    <mergeCell ref="C230:G230"/>
    <mergeCell ref="C215:G215"/>
    <mergeCell ref="C216:G216"/>
    <mergeCell ref="C219:G219"/>
    <mergeCell ref="C220:G220"/>
    <mergeCell ref="C221:G221"/>
    <mergeCell ref="C222:G222"/>
    <mergeCell ref="C209:G209"/>
    <mergeCell ref="C210:G210"/>
    <mergeCell ref="C211:G211"/>
    <mergeCell ref="C212:G212"/>
    <mergeCell ref="C213:G213"/>
    <mergeCell ref="C214:G214"/>
    <mergeCell ref="C193:G193"/>
    <mergeCell ref="C198:G198"/>
    <mergeCell ref="C202:G202"/>
    <mergeCell ref="C203:G203"/>
    <mergeCell ref="C205:G205"/>
    <mergeCell ref="C206:G206"/>
    <mergeCell ref="C186:G186"/>
    <mergeCell ref="C187:G187"/>
    <mergeCell ref="C188:G188"/>
    <mergeCell ref="C189:G189"/>
    <mergeCell ref="C191:G191"/>
    <mergeCell ref="C192:G192"/>
    <mergeCell ref="C177:G177"/>
    <mergeCell ref="C179:G179"/>
    <mergeCell ref="C181:G181"/>
    <mergeCell ref="C183:G183"/>
    <mergeCell ref="C184:G184"/>
    <mergeCell ref="C185:G185"/>
    <mergeCell ref="C118:G118"/>
    <mergeCell ref="C120:G120"/>
    <mergeCell ref="C122:G122"/>
    <mergeCell ref="C124:G124"/>
    <mergeCell ref="C170:G170"/>
    <mergeCell ref="C176:G176"/>
    <mergeCell ref="C107:G107"/>
    <mergeCell ref="C108:G108"/>
    <mergeCell ref="C109:G109"/>
    <mergeCell ref="C110:G110"/>
    <mergeCell ref="C114:G114"/>
    <mergeCell ref="C116:G116"/>
    <mergeCell ref="C101:G101"/>
    <mergeCell ref="C102:G102"/>
    <mergeCell ref="C103:G103"/>
    <mergeCell ref="C104:G104"/>
    <mergeCell ref="C105:G105"/>
    <mergeCell ref="C106:G106"/>
    <mergeCell ref="C95:G95"/>
    <mergeCell ref="C96:G96"/>
    <mergeCell ref="C97:G97"/>
    <mergeCell ref="C98:G98"/>
    <mergeCell ref="C99:G99"/>
    <mergeCell ref="C100:G100"/>
    <mergeCell ref="C88:G88"/>
    <mergeCell ref="C89:G89"/>
    <mergeCell ref="C90:G90"/>
    <mergeCell ref="C91:G91"/>
    <mergeCell ref="C92:G92"/>
    <mergeCell ref="C93:G93"/>
    <mergeCell ref="C82:G82"/>
    <mergeCell ref="C83:G83"/>
    <mergeCell ref="C84:G84"/>
    <mergeCell ref="C85:G85"/>
    <mergeCell ref="C86:G86"/>
    <mergeCell ref="C87:G87"/>
    <mergeCell ref="C75:G75"/>
    <mergeCell ref="C76:G76"/>
    <mergeCell ref="C78:G78"/>
    <mergeCell ref="C79:G79"/>
    <mergeCell ref="C80:G80"/>
    <mergeCell ref="C81:G81"/>
    <mergeCell ref="C69:G69"/>
    <mergeCell ref="C70:G70"/>
    <mergeCell ref="C71:G71"/>
    <mergeCell ref="C72:G72"/>
    <mergeCell ref="C73:G73"/>
    <mergeCell ref="C74:G74"/>
    <mergeCell ref="C62:G62"/>
    <mergeCell ref="C63:G63"/>
    <mergeCell ref="C64:G64"/>
    <mergeCell ref="C65:G65"/>
    <mergeCell ref="C66:G66"/>
    <mergeCell ref="C68:G68"/>
    <mergeCell ref="C56:G56"/>
    <mergeCell ref="C57:G57"/>
    <mergeCell ref="C58:G58"/>
    <mergeCell ref="C59:G59"/>
    <mergeCell ref="C60:G60"/>
    <mergeCell ref="C61:G61"/>
    <mergeCell ref="C49:G49"/>
    <mergeCell ref="C50:G50"/>
    <mergeCell ref="C51:G51"/>
    <mergeCell ref="C52:G52"/>
    <mergeCell ref="C53:G53"/>
    <mergeCell ref="C55:G55"/>
    <mergeCell ref="C43:G43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A274:C274"/>
    <mergeCell ref="A275:G279"/>
    <mergeCell ref="C26:G26"/>
    <mergeCell ref="C40:G40"/>
    <mergeCell ref="C41:G41"/>
    <mergeCell ref="C42:G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05BC-AD77-4303-846B-A37E6D7B82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95</v>
      </c>
    </row>
    <row r="2" spans="1:60" ht="25" customHeight="1" x14ac:dyDescent="0.25">
      <c r="A2" s="200" t="s">
        <v>8</v>
      </c>
      <c r="B2" s="49" t="s">
        <v>43</v>
      </c>
      <c r="C2" s="203" t="s">
        <v>44</v>
      </c>
      <c r="D2" s="201"/>
      <c r="E2" s="201"/>
      <c r="F2" s="201"/>
      <c r="G2" s="202"/>
      <c r="AG2" t="s">
        <v>96</v>
      </c>
    </row>
    <row r="3" spans="1:60" ht="25" customHeight="1" x14ac:dyDescent="0.25">
      <c r="A3" s="200" t="s">
        <v>9</v>
      </c>
      <c r="B3" s="49" t="s">
        <v>52</v>
      </c>
      <c r="C3" s="203" t="s">
        <v>53</v>
      </c>
      <c r="D3" s="201"/>
      <c r="E3" s="201"/>
      <c r="F3" s="201"/>
      <c r="G3" s="202"/>
      <c r="AC3" s="179" t="s">
        <v>96</v>
      </c>
      <c r="AG3" t="s">
        <v>97</v>
      </c>
    </row>
    <row r="4" spans="1:60" ht="25" customHeight="1" x14ac:dyDescent="0.25">
      <c r="A4" s="204" t="s">
        <v>10</v>
      </c>
      <c r="B4" s="205" t="s">
        <v>55</v>
      </c>
      <c r="C4" s="206" t="s">
        <v>56</v>
      </c>
      <c r="D4" s="207"/>
      <c r="E4" s="207"/>
      <c r="F4" s="207"/>
      <c r="G4" s="208"/>
      <c r="AG4" t="s">
        <v>98</v>
      </c>
    </row>
    <row r="5" spans="1:60" x14ac:dyDescent="0.25">
      <c r="D5" s="10"/>
    </row>
    <row r="6" spans="1:60" ht="37.5" x14ac:dyDescent="0.25">
      <c r="A6" s="210" t="s">
        <v>99</v>
      </c>
      <c r="B6" s="212" t="s">
        <v>100</v>
      </c>
      <c r="C6" s="212" t="s">
        <v>101</v>
      </c>
      <c r="D6" s="211" t="s">
        <v>102</v>
      </c>
      <c r="E6" s="210" t="s">
        <v>103</v>
      </c>
      <c r="F6" s="209" t="s">
        <v>104</v>
      </c>
      <c r="G6" s="210" t="s">
        <v>31</v>
      </c>
      <c r="H6" s="213" t="s">
        <v>32</v>
      </c>
      <c r="I6" s="213" t="s">
        <v>105</v>
      </c>
      <c r="J6" s="213" t="s">
        <v>33</v>
      </c>
      <c r="K6" s="213" t="s">
        <v>106</v>
      </c>
      <c r="L6" s="213" t="s">
        <v>107</v>
      </c>
      <c r="M6" s="213" t="s">
        <v>108</v>
      </c>
      <c r="N6" s="213" t="s">
        <v>109</v>
      </c>
      <c r="O6" s="213" t="s">
        <v>110</v>
      </c>
      <c r="P6" s="213" t="s">
        <v>111</v>
      </c>
      <c r="Q6" s="213" t="s">
        <v>112</v>
      </c>
      <c r="R6" s="213" t="s">
        <v>113</v>
      </c>
      <c r="S6" s="213" t="s">
        <v>114</v>
      </c>
      <c r="T6" s="213" t="s">
        <v>115</v>
      </c>
      <c r="U6" s="213" t="s">
        <v>116</v>
      </c>
      <c r="V6" s="213" t="s">
        <v>117</v>
      </c>
      <c r="W6" s="213" t="s">
        <v>118</v>
      </c>
      <c r="X6" s="213" t="s">
        <v>119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ht="13" x14ac:dyDescent="0.25">
      <c r="A8" s="242" t="s">
        <v>120</v>
      </c>
      <c r="B8" s="243" t="s">
        <v>70</v>
      </c>
      <c r="C8" s="269" t="s">
        <v>71</v>
      </c>
      <c r="D8" s="244"/>
      <c r="E8" s="245"/>
      <c r="F8" s="246"/>
      <c r="G8" s="247">
        <f>SUMIF(AG9:AG16,"&lt;&gt;NOR",G9:G16)</f>
        <v>0</v>
      </c>
      <c r="H8" s="241"/>
      <c r="I8" s="241">
        <f>SUM(I9:I16)</f>
        <v>0</v>
      </c>
      <c r="J8" s="241"/>
      <c r="K8" s="241">
        <f>SUM(K9:K16)</f>
        <v>0</v>
      </c>
      <c r="L8" s="241"/>
      <c r="M8" s="241">
        <f>SUM(M9:M16)</f>
        <v>0</v>
      </c>
      <c r="N8" s="241"/>
      <c r="O8" s="241">
        <f>SUM(O9:O16)</f>
        <v>0</v>
      </c>
      <c r="P8" s="241"/>
      <c r="Q8" s="241">
        <f>SUM(Q9:Q16)</f>
        <v>0.55000000000000004</v>
      </c>
      <c r="R8" s="241"/>
      <c r="S8" s="241"/>
      <c r="T8" s="241"/>
      <c r="U8" s="241"/>
      <c r="V8" s="241">
        <f>SUM(V9:V16)</f>
        <v>7.3100000000000005</v>
      </c>
      <c r="W8" s="241"/>
      <c r="X8" s="241"/>
      <c r="AG8" t="s">
        <v>121</v>
      </c>
    </row>
    <row r="9" spans="1:60" ht="20" outlineLevel="1" x14ac:dyDescent="0.25">
      <c r="A9" s="252">
        <v>1</v>
      </c>
      <c r="B9" s="253" t="s">
        <v>517</v>
      </c>
      <c r="C9" s="273" t="s">
        <v>518</v>
      </c>
      <c r="D9" s="254" t="s">
        <v>124</v>
      </c>
      <c r="E9" s="255">
        <v>37</v>
      </c>
      <c r="F9" s="256"/>
      <c r="G9" s="257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4">
        <v>5.0000000000000002E-5</v>
      </c>
      <c r="O9" s="234">
        <f>ROUND(E9*N9,2)</f>
        <v>0</v>
      </c>
      <c r="P9" s="234">
        <v>5.3200000000000001E-3</v>
      </c>
      <c r="Q9" s="234">
        <f>ROUND(E9*P9,2)</f>
        <v>0.2</v>
      </c>
      <c r="R9" s="234"/>
      <c r="S9" s="234" t="s">
        <v>125</v>
      </c>
      <c r="T9" s="234" t="s">
        <v>125</v>
      </c>
      <c r="U9" s="234">
        <v>0.10299999999999999</v>
      </c>
      <c r="V9" s="234">
        <f>ROUND(E9*U9,2)</f>
        <v>3.81</v>
      </c>
      <c r="W9" s="234"/>
      <c r="X9" s="234" t="s">
        <v>126</v>
      </c>
      <c r="Y9" s="214"/>
      <c r="Z9" s="214"/>
      <c r="AA9" s="214"/>
      <c r="AB9" s="214"/>
      <c r="AC9" s="214"/>
      <c r="AD9" s="214"/>
      <c r="AE9" s="214"/>
      <c r="AF9" s="214"/>
      <c r="AG9" s="214" t="s">
        <v>127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31"/>
      <c r="B10" s="232"/>
      <c r="C10" s="274" t="s">
        <v>519</v>
      </c>
      <c r="D10" s="239"/>
      <c r="E10" s="240">
        <v>37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168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58">
        <v>2</v>
      </c>
      <c r="B11" s="259" t="s">
        <v>128</v>
      </c>
      <c r="C11" s="270" t="s">
        <v>129</v>
      </c>
      <c r="D11" s="260" t="s">
        <v>124</v>
      </c>
      <c r="E11" s="261">
        <v>8</v>
      </c>
      <c r="F11" s="262"/>
      <c r="G11" s="263">
        <f>ROUND(E11*F11,2)</f>
        <v>0</v>
      </c>
      <c r="H11" s="235"/>
      <c r="I11" s="234">
        <f>ROUND(E11*H11,2)</f>
        <v>0</v>
      </c>
      <c r="J11" s="235"/>
      <c r="K11" s="234">
        <f>ROUND(E11*J11,2)</f>
        <v>0</v>
      </c>
      <c r="L11" s="234">
        <v>21</v>
      </c>
      <c r="M11" s="234">
        <f>G11*(1+L11/100)</f>
        <v>0</v>
      </c>
      <c r="N11" s="234">
        <v>5.0000000000000002E-5</v>
      </c>
      <c r="O11" s="234">
        <f>ROUND(E11*N11,2)</f>
        <v>0</v>
      </c>
      <c r="P11" s="234">
        <v>4.7299999999999998E-3</v>
      </c>
      <c r="Q11" s="234">
        <f>ROUND(E11*P11,2)</f>
        <v>0.04</v>
      </c>
      <c r="R11" s="234"/>
      <c r="S11" s="234" t="s">
        <v>125</v>
      </c>
      <c r="T11" s="234" t="s">
        <v>125</v>
      </c>
      <c r="U11" s="234">
        <v>0.125</v>
      </c>
      <c r="V11" s="234">
        <f>ROUND(E11*U11,2)</f>
        <v>1</v>
      </c>
      <c r="W11" s="234"/>
      <c r="X11" s="234" t="s">
        <v>126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127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58">
        <v>3</v>
      </c>
      <c r="B12" s="259" t="s">
        <v>130</v>
      </c>
      <c r="C12" s="270" t="s">
        <v>131</v>
      </c>
      <c r="D12" s="260" t="s">
        <v>124</v>
      </c>
      <c r="E12" s="261">
        <v>8</v>
      </c>
      <c r="F12" s="262"/>
      <c r="G12" s="263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4">
        <v>6.0000000000000002E-5</v>
      </c>
      <c r="O12" s="234">
        <f>ROUND(E12*N12,2)</f>
        <v>0</v>
      </c>
      <c r="P12" s="234">
        <v>8.4100000000000008E-3</v>
      </c>
      <c r="Q12" s="234">
        <f>ROUND(E12*P12,2)</f>
        <v>7.0000000000000007E-2</v>
      </c>
      <c r="R12" s="234"/>
      <c r="S12" s="234" t="s">
        <v>125</v>
      </c>
      <c r="T12" s="234" t="s">
        <v>125</v>
      </c>
      <c r="U12" s="234">
        <v>0.187</v>
      </c>
      <c r="V12" s="234">
        <f>ROUND(E12*U12,2)</f>
        <v>1.5</v>
      </c>
      <c r="W12" s="234"/>
      <c r="X12" s="234" t="s">
        <v>126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127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58">
        <v>4</v>
      </c>
      <c r="B13" s="259" t="s">
        <v>520</v>
      </c>
      <c r="C13" s="270" t="s">
        <v>521</v>
      </c>
      <c r="D13" s="260" t="s">
        <v>138</v>
      </c>
      <c r="E13" s="261">
        <v>6</v>
      </c>
      <c r="F13" s="262"/>
      <c r="G13" s="263">
        <f>ROUND(E13*F13,2)</f>
        <v>0</v>
      </c>
      <c r="H13" s="235"/>
      <c r="I13" s="234">
        <f>ROUND(E13*H13,2)</f>
        <v>0</v>
      </c>
      <c r="J13" s="235"/>
      <c r="K13" s="234">
        <f>ROUND(E13*J13,2)</f>
        <v>0</v>
      </c>
      <c r="L13" s="234">
        <v>21</v>
      </c>
      <c r="M13" s="234">
        <f>G13*(1+L13/100)</f>
        <v>0</v>
      </c>
      <c r="N13" s="234">
        <v>9.0000000000000006E-5</v>
      </c>
      <c r="O13" s="234">
        <f>ROUND(E13*N13,2)</f>
        <v>0</v>
      </c>
      <c r="P13" s="234">
        <v>4.4999999999999999E-4</v>
      </c>
      <c r="Q13" s="234">
        <f>ROUND(E13*P13,2)</f>
        <v>0</v>
      </c>
      <c r="R13" s="234"/>
      <c r="S13" s="234" t="s">
        <v>125</v>
      </c>
      <c r="T13" s="234" t="s">
        <v>125</v>
      </c>
      <c r="U13" s="234">
        <v>0.16600000000000001</v>
      </c>
      <c r="V13" s="234">
        <f>ROUND(E13*U13,2)</f>
        <v>1</v>
      </c>
      <c r="W13" s="234"/>
      <c r="X13" s="234" t="s">
        <v>126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127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58">
        <v>5</v>
      </c>
      <c r="B14" s="259" t="s">
        <v>141</v>
      </c>
      <c r="C14" s="270" t="s">
        <v>522</v>
      </c>
      <c r="D14" s="260" t="s">
        <v>152</v>
      </c>
      <c r="E14" s="261">
        <v>2</v>
      </c>
      <c r="F14" s="262"/>
      <c r="G14" s="263">
        <f>ROUND(E14*F14,2)</f>
        <v>0</v>
      </c>
      <c r="H14" s="235"/>
      <c r="I14" s="234">
        <f>ROUND(E14*H14,2)</f>
        <v>0</v>
      </c>
      <c r="J14" s="235"/>
      <c r="K14" s="234">
        <f>ROUND(E14*J14,2)</f>
        <v>0</v>
      </c>
      <c r="L14" s="234">
        <v>21</v>
      </c>
      <c r="M14" s="234">
        <f>G14*(1+L14/100)</f>
        <v>0</v>
      </c>
      <c r="N14" s="234">
        <v>0</v>
      </c>
      <c r="O14" s="234">
        <f>ROUND(E14*N14,2)</f>
        <v>0</v>
      </c>
      <c r="P14" s="234">
        <v>0.02</v>
      </c>
      <c r="Q14" s="234">
        <f>ROUND(E14*P14,2)</f>
        <v>0.04</v>
      </c>
      <c r="R14" s="234"/>
      <c r="S14" s="234" t="s">
        <v>144</v>
      </c>
      <c r="T14" s="234" t="s">
        <v>145</v>
      </c>
      <c r="U14" s="234">
        <v>0</v>
      </c>
      <c r="V14" s="234">
        <f>ROUND(E14*U14,2)</f>
        <v>0</v>
      </c>
      <c r="W14" s="234"/>
      <c r="X14" s="234" t="s">
        <v>126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58">
        <v>6</v>
      </c>
      <c r="B15" s="259" t="s">
        <v>146</v>
      </c>
      <c r="C15" s="270" t="s">
        <v>147</v>
      </c>
      <c r="D15" s="260" t="s">
        <v>143</v>
      </c>
      <c r="E15" s="261">
        <v>1</v>
      </c>
      <c r="F15" s="262"/>
      <c r="G15" s="263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4">
        <v>0</v>
      </c>
      <c r="O15" s="234">
        <f>ROUND(E15*N15,2)</f>
        <v>0</v>
      </c>
      <c r="P15" s="234">
        <v>0.15</v>
      </c>
      <c r="Q15" s="234">
        <f>ROUND(E15*P15,2)</f>
        <v>0.15</v>
      </c>
      <c r="R15" s="234"/>
      <c r="S15" s="234" t="s">
        <v>144</v>
      </c>
      <c r="T15" s="234" t="s">
        <v>145</v>
      </c>
      <c r="U15" s="234">
        <v>0</v>
      </c>
      <c r="V15" s="234">
        <f>ROUND(E15*U15,2)</f>
        <v>0</v>
      </c>
      <c r="W15" s="234"/>
      <c r="X15" s="234" t="s">
        <v>126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127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58">
        <v>7</v>
      </c>
      <c r="B16" s="259" t="s">
        <v>148</v>
      </c>
      <c r="C16" s="270" t="s">
        <v>149</v>
      </c>
      <c r="D16" s="260" t="s">
        <v>143</v>
      </c>
      <c r="E16" s="261">
        <v>1</v>
      </c>
      <c r="F16" s="262"/>
      <c r="G16" s="263">
        <f>ROUND(E16*F16,2)</f>
        <v>0</v>
      </c>
      <c r="H16" s="235"/>
      <c r="I16" s="234">
        <f>ROUND(E16*H16,2)</f>
        <v>0</v>
      </c>
      <c r="J16" s="235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0.05</v>
      </c>
      <c r="Q16" s="234">
        <f>ROUND(E16*P16,2)</f>
        <v>0.05</v>
      </c>
      <c r="R16" s="234"/>
      <c r="S16" s="234" t="s">
        <v>144</v>
      </c>
      <c r="T16" s="234" t="s">
        <v>145</v>
      </c>
      <c r="U16" s="234">
        <v>0</v>
      </c>
      <c r="V16" s="234">
        <f>ROUND(E16*U16,2)</f>
        <v>0</v>
      </c>
      <c r="W16" s="234"/>
      <c r="X16" s="234" t="s">
        <v>126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127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13" x14ac:dyDescent="0.25">
      <c r="A17" s="242" t="s">
        <v>120</v>
      </c>
      <c r="B17" s="243" t="s">
        <v>74</v>
      </c>
      <c r="C17" s="269" t="s">
        <v>75</v>
      </c>
      <c r="D17" s="244"/>
      <c r="E17" s="245"/>
      <c r="F17" s="246"/>
      <c r="G17" s="247">
        <f>SUMIF(AG18:AG33,"&lt;&gt;NOR",G18:G33)</f>
        <v>0</v>
      </c>
      <c r="H17" s="241"/>
      <c r="I17" s="241">
        <f>SUM(I18:I33)</f>
        <v>0</v>
      </c>
      <c r="J17" s="241"/>
      <c r="K17" s="241">
        <f>SUM(K18:K33)</f>
        <v>0</v>
      </c>
      <c r="L17" s="241"/>
      <c r="M17" s="241">
        <f>SUM(M18:M33)</f>
        <v>0</v>
      </c>
      <c r="N17" s="241"/>
      <c r="O17" s="241">
        <f>SUM(O18:O33)</f>
        <v>0.05</v>
      </c>
      <c r="P17" s="241"/>
      <c r="Q17" s="241">
        <f>SUM(Q18:Q33)</f>
        <v>0</v>
      </c>
      <c r="R17" s="241"/>
      <c r="S17" s="241"/>
      <c r="T17" s="241"/>
      <c r="U17" s="241"/>
      <c r="V17" s="241">
        <f>SUM(V18:V33)</f>
        <v>3.5700000000000003</v>
      </c>
      <c r="W17" s="241"/>
      <c r="X17" s="241"/>
      <c r="AG17" t="s">
        <v>121</v>
      </c>
    </row>
    <row r="18" spans="1:60" outlineLevel="1" x14ac:dyDescent="0.25">
      <c r="A18" s="258">
        <v>8</v>
      </c>
      <c r="B18" s="259" t="s">
        <v>523</v>
      </c>
      <c r="C18" s="270" t="s">
        <v>524</v>
      </c>
      <c r="D18" s="260" t="s">
        <v>138</v>
      </c>
      <c r="E18" s="261">
        <v>2</v>
      </c>
      <c r="F18" s="262"/>
      <c r="G18" s="263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4">
        <v>6.0400000000000002E-3</v>
      </c>
      <c r="O18" s="234">
        <f>ROUND(E18*N18,2)</f>
        <v>0.01</v>
      </c>
      <c r="P18" s="234">
        <v>0</v>
      </c>
      <c r="Q18" s="234">
        <f>ROUND(E18*P18,2)</f>
        <v>0</v>
      </c>
      <c r="R18" s="234"/>
      <c r="S18" s="234" t="s">
        <v>125</v>
      </c>
      <c r="T18" s="234" t="s">
        <v>125</v>
      </c>
      <c r="U18" s="234">
        <v>0.251</v>
      </c>
      <c r="V18" s="234">
        <f>ROUND(E18*U18,2)</f>
        <v>0.5</v>
      </c>
      <c r="W18" s="234"/>
      <c r="X18" s="234" t="s">
        <v>126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127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58">
        <v>9</v>
      </c>
      <c r="B19" s="259" t="s">
        <v>525</v>
      </c>
      <c r="C19" s="270" t="s">
        <v>526</v>
      </c>
      <c r="D19" s="260" t="s">
        <v>138</v>
      </c>
      <c r="E19" s="261">
        <v>2</v>
      </c>
      <c r="F19" s="262"/>
      <c r="G19" s="263">
        <f>ROUND(E19*F19,2)</f>
        <v>0</v>
      </c>
      <c r="H19" s="235"/>
      <c r="I19" s="234">
        <f>ROUND(E19*H19,2)</f>
        <v>0</v>
      </c>
      <c r="J19" s="235"/>
      <c r="K19" s="234">
        <f>ROUND(E19*J19,2)</f>
        <v>0</v>
      </c>
      <c r="L19" s="234">
        <v>21</v>
      </c>
      <c r="M19" s="234">
        <f>G19*(1+L19/100)</f>
        <v>0</v>
      </c>
      <c r="N19" s="234">
        <v>8.7299999999999999E-3</v>
      </c>
      <c r="O19" s="234">
        <f>ROUND(E19*N19,2)</f>
        <v>0.02</v>
      </c>
      <c r="P19" s="234">
        <v>0</v>
      </c>
      <c r="Q19" s="234">
        <f>ROUND(E19*P19,2)</f>
        <v>0</v>
      </c>
      <c r="R19" s="234"/>
      <c r="S19" s="234" t="s">
        <v>125</v>
      </c>
      <c r="T19" s="234" t="s">
        <v>125</v>
      </c>
      <c r="U19" s="234">
        <v>0.27100000000000002</v>
      </c>
      <c r="V19" s="234">
        <f>ROUND(E19*U19,2)</f>
        <v>0.54</v>
      </c>
      <c r="W19" s="234"/>
      <c r="X19" s="234" t="s">
        <v>126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127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58">
        <v>10</v>
      </c>
      <c r="B20" s="259" t="s">
        <v>527</v>
      </c>
      <c r="C20" s="270" t="s">
        <v>528</v>
      </c>
      <c r="D20" s="260" t="s">
        <v>138</v>
      </c>
      <c r="E20" s="261">
        <v>1</v>
      </c>
      <c r="F20" s="262"/>
      <c r="G20" s="263">
        <f>ROUND(E20*F20,2)</f>
        <v>0</v>
      </c>
      <c r="H20" s="235"/>
      <c r="I20" s="234">
        <f>ROUND(E20*H20,2)</f>
        <v>0</v>
      </c>
      <c r="J20" s="235"/>
      <c r="K20" s="234">
        <f>ROUND(E20*J20,2)</f>
        <v>0</v>
      </c>
      <c r="L20" s="234">
        <v>21</v>
      </c>
      <c r="M20" s="234">
        <f>G20*(1+L20/100)</f>
        <v>0</v>
      </c>
      <c r="N20" s="234">
        <v>2.0000000000000001E-4</v>
      </c>
      <c r="O20" s="234">
        <f>ROUND(E20*N20,2)</f>
        <v>0</v>
      </c>
      <c r="P20" s="234">
        <v>0</v>
      </c>
      <c r="Q20" s="234">
        <f>ROUND(E20*P20,2)</f>
        <v>0</v>
      </c>
      <c r="R20" s="234"/>
      <c r="S20" s="234" t="s">
        <v>125</v>
      </c>
      <c r="T20" s="234" t="s">
        <v>125</v>
      </c>
      <c r="U20" s="234">
        <v>0.14499999999999999</v>
      </c>
      <c r="V20" s="234">
        <f>ROUND(E20*U20,2)</f>
        <v>0.15</v>
      </c>
      <c r="W20" s="234"/>
      <c r="X20" s="234" t="s">
        <v>126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58">
        <v>11</v>
      </c>
      <c r="B21" s="259" t="s">
        <v>529</v>
      </c>
      <c r="C21" s="270" t="s">
        <v>530</v>
      </c>
      <c r="D21" s="260" t="s">
        <v>138</v>
      </c>
      <c r="E21" s="261">
        <v>2</v>
      </c>
      <c r="F21" s="262"/>
      <c r="G21" s="263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4">
        <v>2.4000000000000001E-4</v>
      </c>
      <c r="O21" s="234">
        <f>ROUND(E21*N21,2)</f>
        <v>0</v>
      </c>
      <c r="P21" s="234">
        <v>0</v>
      </c>
      <c r="Q21" s="234">
        <f>ROUND(E21*P21,2)</f>
        <v>0</v>
      </c>
      <c r="R21" s="234"/>
      <c r="S21" s="234" t="s">
        <v>125</v>
      </c>
      <c r="T21" s="234" t="s">
        <v>125</v>
      </c>
      <c r="U21" s="234">
        <v>0.16600000000000001</v>
      </c>
      <c r="V21" s="234">
        <f>ROUND(E21*U21,2)</f>
        <v>0.33</v>
      </c>
      <c r="W21" s="234"/>
      <c r="X21" s="234" t="s">
        <v>126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127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58">
        <v>12</v>
      </c>
      <c r="B22" s="259" t="s">
        <v>531</v>
      </c>
      <c r="C22" s="270" t="s">
        <v>532</v>
      </c>
      <c r="D22" s="260" t="s">
        <v>138</v>
      </c>
      <c r="E22" s="261">
        <v>1</v>
      </c>
      <c r="F22" s="262"/>
      <c r="G22" s="263">
        <f>ROUND(E22*F22,2)</f>
        <v>0</v>
      </c>
      <c r="H22" s="235"/>
      <c r="I22" s="234">
        <f>ROUND(E22*H22,2)</f>
        <v>0</v>
      </c>
      <c r="J22" s="235"/>
      <c r="K22" s="234">
        <f>ROUND(E22*J22,2)</f>
        <v>0</v>
      </c>
      <c r="L22" s="234">
        <v>21</v>
      </c>
      <c r="M22" s="234">
        <f>G22*(1+L22/100)</f>
        <v>0</v>
      </c>
      <c r="N22" s="234">
        <v>1.2999999999999999E-3</v>
      </c>
      <c r="O22" s="234">
        <f>ROUND(E22*N22,2)</f>
        <v>0</v>
      </c>
      <c r="P22" s="234">
        <v>0</v>
      </c>
      <c r="Q22" s="234">
        <f>ROUND(E22*P22,2)</f>
        <v>0</v>
      </c>
      <c r="R22" s="234"/>
      <c r="S22" s="234" t="s">
        <v>125</v>
      </c>
      <c r="T22" s="234" t="s">
        <v>125</v>
      </c>
      <c r="U22" s="234">
        <v>0.35099999999999998</v>
      </c>
      <c r="V22" s="234">
        <f>ROUND(E22*U22,2)</f>
        <v>0.35</v>
      </c>
      <c r="W22" s="234"/>
      <c r="X22" s="234" t="s">
        <v>126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127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58">
        <v>13</v>
      </c>
      <c r="B23" s="259" t="s">
        <v>533</v>
      </c>
      <c r="C23" s="270" t="s">
        <v>534</v>
      </c>
      <c r="D23" s="260" t="s">
        <v>138</v>
      </c>
      <c r="E23" s="261">
        <v>2</v>
      </c>
      <c r="F23" s="262"/>
      <c r="G23" s="263">
        <f>ROUND(E23*F23,2)</f>
        <v>0</v>
      </c>
      <c r="H23" s="235"/>
      <c r="I23" s="234">
        <f>ROUND(E23*H23,2)</f>
        <v>0</v>
      </c>
      <c r="J23" s="235"/>
      <c r="K23" s="234">
        <f>ROUND(E23*J23,2)</f>
        <v>0</v>
      </c>
      <c r="L23" s="234">
        <v>21</v>
      </c>
      <c r="M23" s="234">
        <f>G23*(1+L23/100)</f>
        <v>0</v>
      </c>
      <c r="N23" s="234">
        <v>2.0799999999999998E-3</v>
      </c>
      <c r="O23" s="234">
        <f>ROUND(E23*N23,2)</f>
        <v>0</v>
      </c>
      <c r="P23" s="234">
        <v>0</v>
      </c>
      <c r="Q23" s="234">
        <f>ROUND(E23*P23,2)</f>
        <v>0</v>
      </c>
      <c r="R23" s="234"/>
      <c r="S23" s="234" t="s">
        <v>125</v>
      </c>
      <c r="T23" s="234" t="s">
        <v>125</v>
      </c>
      <c r="U23" s="234">
        <v>0.42399999999999999</v>
      </c>
      <c r="V23" s="234">
        <f>ROUND(E23*U23,2)</f>
        <v>0.85</v>
      </c>
      <c r="W23" s="234"/>
      <c r="X23" s="234" t="s">
        <v>126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127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58">
        <v>14</v>
      </c>
      <c r="B24" s="259" t="s">
        <v>535</v>
      </c>
      <c r="C24" s="270" t="s">
        <v>536</v>
      </c>
      <c r="D24" s="260" t="s">
        <v>138</v>
      </c>
      <c r="E24" s="261">
        <v>2</v>
      </c>
      <c r="F24" s="262"/>
      <c r="G24" s="263">
        <f>ROUND(E24*F24,2)</f>
        <v>0</v>
      </c>
      <c r="H24" s="235"/>
      <c r="I24" s="234">
        <f>ROUND(E24*H24,2)</f>
        <v>0</v>
      </c>
      <c r="J24" s="235"/>
      <c r="K24" s="234">
        <f>ROUND(E24*J24,2)</f>
        <v>0</v>
      </c>
      <c r="L24" s="234">
        <v>21</v>
      </c>
      <c r="M24" s="234">
        <f>G24*(1+L24/100)</f>
        <v>0</v>
      </c>
      <c r="N24" s="234">
        <v>3.0000000000000001E-5</v>
      </c>
      <c r="O24" s="234">
        <f>ROUND(E24*N24,2)</f>
        <v>0</v>
      </c>
      <c r="P24" s="234">
        <v>0</v>
      </c>
      <c r="Q24" s="234">
        <f>ROUND(E24*P24,2)</f>
        <v>0</v>
      </c>
      <c r="R24" s="234"/>
      <c r="S24" s="234" t="s">
        <v>125</v>
      </c>
      <c r="T24" s="234" t="s">
        <v>125</v>
      </c>
      <c r="U24" s="234">
        <v>0.42399999999999999</v>
      </c>
      <c r="V24" s="234">
        <f>ROUND(E24*U24,2)</f>
        <v>0.85</v>
      </c>
      <c r="W24" s="234"/>
      <c r="X24" s="234" t="s">
        <v>126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127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52">
        <v>15</v>
      </c>
      <c r="B25" s="253" t="s">
        <v>537</v>
      </c>
      <c r="C25" s="273" t="s">
        <v>538</v>
      </c>
      <c r="D25" s="254" t="s">
        <v>152</v>
      </c>
      <c r="E25" s="255">
        <v>2</v>
      </c>
      <c r="F25" s="256"/>
      <c r="G25" s="257">
        <f>ROUND(E25*F25,2)</f>
        <v>0</v>
      </c>
      <c r="H25" s="235"/>
      <c r="I25" s="234">
        <f>ROUND(E25*H25,2)</f>
        <v>0</v>
      </c>
      <c r="J25" s="235"/>
      <c r="K25" s="234">
        <f>ROUND(E25*J25,2)</f>
        <v>0</v>
      </c>
      <c r="L25" s="234">
        <v>21</v>
      </c>
      <c r="M25" s="234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144</v>
      </c>
      <c r="T25" s="234" t="s">
        <v>145</v>
      </c>
      <c r="U25" s="234">
        <v>0</v>
      </c>
      <c r="V25" s="234">
        <f>ROUND(E25*U25,2)</f>
        <v>0</v>
      </c>
      <c r="W25" s="234"/>
      <c r="X25" s="234" t="s">
        <v>126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127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31"/>
      <c r="B26" s="232"/>
      <c r="C26" s="272" t="s">
        <v>539</v>
      </c>
      <c r="D26" s="265"/>
      <c r="E26" s="265"/>
      <c r="F26" s="265"/>
      <c r="G26" s="26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164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31"/>
      <c r="B27" s="232"/>
      <c r="C27" s="276" t="s">
        <v>643</v>
      </c>
      <c r="D27" s="267"/>
      <c r="E27" s="267"/>
      <c r="F27" s="267"/>
      <c r="G27" s="267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164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31"/>
      <c r="B28" s="232"/>
      <c r="C28" s="276" t="s">
        <v>644</v>
      </c>
      <c r="D28" s="267"/>
      <c r="E28" s="267"/>
      <c r="F28" s="267"/>
      <c r="G28" s="267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164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31"/>
      <c r="B29" s="232"/>
      <c r="C29" s="276" t="s">
        <v>645</v>
      </c>
      <c r="D29" s="267"/>
      <c r="E29" s="267"/>
      <c r="F29" s="267"/>
      <c r="G29" s="267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164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31"/>
      <c r="B30" s="232"/>
      <c r="C30" s="276" t="s">
        <v>540</v>
      </c>
      <c r="D30" s="267"/>
      <c r="E30" s="267"/>
      <c r="F30" s="267"/>
      <c r="G30" s="267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164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52">
        <v>16</v>
      </c>
      <c r="B31" s="253" t="s">
        <v>541</v>
      </c>
      <c r="C31" s="273" t="s">
        <v>542</v>
      </c>
      <c r="D31" s="254" t="s">
        <v>138</v>
      </c>
      <c r="E31" s="255">
        <v>2</v>
      </c>
      <c r="F31" s="256"/>
      <c r="G31" s="257">
        <f>ROUND(E31*F31,2)</f>
        <v>0</v>
      </c>
      <c r="H31" s="235"/>
      <c r="I31" s="234">
        <f>ROUND(E31*H31,2)</f>
        <v>0</v>
      </c>
      <c r="J31" s="235"/>
      <c r="K31" s="234">
        <f>ROUND(E31*J31,2)</f>
        <v>0</v>
      </c>
      <c r="L31" s="234">
        <v>21</v>
      </c>
      <c r="M31" s="234">
        <f>G31*(1+L31/100)</f>
        <v>0</v>
      </c>
      <c r="N31" s="234">
        <v>9.2999999999999992E-3</v>
      </c>
      <c r="O31" s="234">
        <f>ROUND(E31*N31,2)</f>
        <v>0.02</v>
      </c>
      <c r="P31" s="234">
        <v>0</v>
      </c>
      <c r="Q31" s="234">
        <f>ROUND(E31*P31,2)</f>
        <v>0</v>
      </c>
      <c r="R31" s="234" t="s">
        <v>176</v>
      </c>
      <c r="S31" s="234" t="s">
        <v>125</v>
      </c>
      <c r="T31" s="234" t="s">
        <v>125</v>
      </c>
      <c r="U31" s="234">
        <v>0</v>
      </c>
      <c r="V31" s="234">
        <f>ROUND(E31*U31,2)</f>
        <v>0</v>
      </c>
      <c r="W31" s="234"/>
      <c r="X31" s="234" t="s">
        <v>177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178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31"/>
      <c r="B32" s="232"/>
      <c r="C32" s="274" t="s">
        <v>543</v>
      </c>
      <c r="D32" s="239"/>
      <c r="E32" s="240">
        <v>2</v>
      </c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168</v>
      </c>
      <c r="AH32" s="214">
        <v>5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31">
        <v>17</v>
      </c>
      <c r="B33" s="232" t="s">
        <v>544</v>
      </c>
      <c r="C33" s="275" t="s">
        <v>545</v>
      </c>
      <c r="D33" s="233" t="s">
        <v>0</v>
      </c>
      <c r="E33" s="266"/>
      <c r="F33" s="235"/>
      <c r="G33" s="234">
        <f>ROUND(E33*F33,2)</f>
        <v>0</v>
      </c>
      <c r="H33" s="235"/>
      <c r="I33" s="234">
        <f>ROUND(E33*H33,2)</f>
        <v>0</v>
      </c>
      <c r="J33" s="235"/>
      <c r="K33" s="234">
        <f>ROUND(E33*J33,2)</f>
        <v>0</v>
      </c>
      <c r="L33" s="234">
        <v>21</v>
      </c>
      <c r="M33" s="234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4"/>
      <c r="S33" s="234" t="s">
        <v>125</v>
      </c>
      <c r="T33" s="234" t="s">
        <v>125</v>
      </c>
      <c r="U33" s="234">
        <v>0</v>
      </c>
      <c r="V33" s="234">
        <f>ROUND(E33*U33,2)</f>
        <v>0</v>
      </c>
      <c r="W33" s="234"/>
      <c r="X33" s="234" t="s">
        <v>187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188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13" x14ac:dyDescent="0.25">
      <c r="A34" s="242" t="s">
        <v>120</v>
      </c>
      <c r="B34" s="243" t="s">
        <v>78</v>
      </c>
      <c r="C34" s="269" t="s">
        <v>79</v>
      </c>
      <c r="D34" s="244"/>
      <c r="E34" s="245"/>
      <c r="F34" s="246"/>
      <c r="G34" s="247">
        <f>SUMIF(AG35:AG90,"&lt;&gt;NOR",G35:G90)</f>
        <v>0</v>
      </c>
      <c r="H34" s="241"/>
      <c r="I34" s="241">
        <f>SUM(I35:I90)</f>
        <v>0</v>
      </c>
      <c r="J34" s="241"/>
      <c r="K34" s="241">
        <f>SUM(K35:K90)</f>
        <v>0</v>
      </c>
      <c r="L34" s="241"/>
      <c r="M34" s="241">
        <f>SUM(M35:M90)</f>
        <v>0</v>
      </c>
      <c r="N34" s="241"/>
      <c r="O34" s="241">
        <f>SUM(O35:O90)</f>
        <v>0.65000000000000013</v>
      </c>
      <c r="P34" s="241"/>
      <c r="Q34" s="241">
        <f>SUM(Q35:Q90)</f>
        <v>0</v>
      </c>
      <c r="R34" s="241"/>
      <c r="S34" s="241"/>
      <c r="T34" s="241"/>
      <c r="U34" s="241"/>
      <c r="V34" s="241">
        <f>SUM(V35:V90)</f>
        <v>110.90999999999998</v>
      </c>
      <c r="W34" s="241"/>
      <c r="X34" s="241"/>
      <c r="AG34" t="s">
        <v>121</v>
      </c>
    </row>
    <row r="35" spans="1:60" outlineLevel="1" x14ac:dyDescent="0.25">
      <c r="A35" s="252">
        <v>18</v>
      </c>
      <c r="B35" s="253" t="s">
        <v>546</v>
      </c>
      <c r="C35" s="273" t="s">
        <v>547</v>
      </c>
      <c r="D35" s="254" t="s">
        <v>124</v>
      </c>
      <c r="E35" s="255">
        <v>1.5</v>
      </c>
      <c r="F35" s="256"/>
      <c r="G35" s="257">
        <f>ROUND(E35*F35,2)</f>
        <v>0</v>
      </c>
      <c r="H35" s="235"/>
      <c r="I35" s="234">
        <f>ROUND(E35*H35,2)</f>
        <v>0</v>
      </c>
      <c r="J35" s="235"/>
      <c r="K35" s="234">
        <f>ROUND(E35*J35,2)</f>
        <v>0</v>
      </c>
      <c r="L35" s="234">
        <v>21</v>
      </c>
      <c r="M35" s="234">
        <f>G35*(1+L35/100)</f>
        <v>0</v>
      </c>
      <c r="N35" s="234">
        <v>2.5699999999999998E-3</v>
      </c>
      <c r="O35" s="234">
        <f>ROUND(E35*N35,2)</f>
        <v>0</v>
      </c>
      <c r="P35" s="234">
        <v>0</v>
      </c>
      <c r="Q35" s="234">
        <f>ROUND(E35*P35,2)</f>
        <v>0</v>
      </c>
      <c r="R35" s="234"/>
      <c r="S35" s="234" t="s">
        <v>125</v>
      </c>
      <c r="T35" s="234" t="s">
        <v>125</v>
      </c>
      <c r="U35" s="234">
        <v>0.26900000000000002</v>
      </c>
      <c r="V35" s="234">
        <f>ROUND(E35*U35,2)</f>
        <v>0.4</v>
      </c>
      <c r="W35" s="234"/>
      <c r="X35" s="234" t="s">
        <v>126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127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31"/>
      <c r="B36" s="232"/>
      <c r="C36" s="274" t="s">
        <v>548</v>
      </c>
      <c r="D36" s="239"/>
      <c r="E36" s="240">
        <v>1.5</v>
      </c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168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52">
        <v>19</v>
      </c>
      <c r="B37" s="253" t="s">
        <v>549</v>
      </c>
      <c r="C37" s="273" t="s">
        <v>550</v>
      </c>
      <c r="D37" s="254" t="s">
        <v>124</v>
      </c>
      <c r="E37" s="255">
        <v>1</v>
      </c>
      <c r="F37" s="256"/>
      <c r="G37" s="257">
        <f>ROUND(E37*F37,2)</f>
        <v>0</v>
      </c>
      <c r="H37" s="235"/>
      <c r="I37" s="234">
        <f>ROUND(E37*H37,2)</f>
        <v>0</v>
      </c>
      <c r="J37" s="235"/>
      <c r="K37" s="234">
        <f>ROUND(E37*J37,2)</f>
        <v>0</v>
      </c>
      <c r="L37" s="234">
        <v>21</v>
      </c>
      <c r="M37" s="234">
        <f>G37*(1+L37/100)</f>
        <v>0</v>
      </c>
      <c r="N37" s="234">
        <v>4.2900000000000004E-3</v>
      </c>
      <c r="O37" s="234">
        <f>ROUND(E37*N37,2)</f>
        <v>0</v>
      </c>
      <c r="P37" s="234">
        <v>0</v>
      </c>
      <c r="Q37" s="234">
        <f>ROUND(E37*P37,2)</f>
        <v>0</v>
      </c>
      <c r="R37" s="234"/>
      <c r="S37" s="234" t="s">
        <v>125</v>
      </c>
      <c r="T37" s="234" t="s">
        <v>125</v>
      </c>
      <c r="U37" s="234">
        <v>0.36199999999999999</v>
      </c>
      <c r="V37" s="234">
        <f>ROUND(E37*U37,2)</f>
        <v>0.36</v>
      </c>
      <c r="W37" s="234"/>
      <c r="X37" s="234" t="s">
        <v>126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31"/>
      <c r="B38" s="232"/>
      <c r="C38" s="274" t="s">
        <v>551</v>
      </c>
      <c r="D38" s="239"/>
      <c r="E38" s="240">
        <v>1</v>
      </c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168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" outlineLevel="1" x14ac:dyDescent="0.25">
      <c r="A39" s="252">
        <v>20</v>
      </c>
      <c r="B39" s="253" t="s">
        <v>265</v>
      </c>
      <c r="C39" s="273" t="s">
        <v>552</v>
      </c>
      <c r="D39" s="254" t="s">
        <v>124</v>
      </c>
      <c r="E39" s="255">
        <v>13</v>
      </c>
      <c r="F39" s="256"/>
      <c r="G39" s="257">
        <f>ROUND(E39*F39,2)</f>
        <v>0</v>
      </c>
      <c r="H39" s="235"/>
      <c r="I39" s="234">
        <f>ROUND(E39*H39,2)</f>
        <v>0</v>
      </c>
      <c r="J39" s="235"/>
      <c r="K39" s="234">
        <f>ROUND(E39*J39,2)</f>
        <v>0</v>
      </c>
      <c r="L39" s="234">
        <v>21</v>
      </c>
      <c r="M39" s="234">
        <f>G39*(1+L39/100)</f>
        <v>0</v>
      </c>
      <c r="N39" s="234">
        <v>5.3499999999999997E-3</v>
      </c>
      <c r="O39" s="234">
        <f>ROUND(E39*N39,2)</f>
        <v>7.0000000000000007E-2</v>
      </c>
      <c r="P39" s="234">
        <v>0</v>
      </c>
      <c r="Q39" s="234">
        <f>ROUND(E39*P39,2)</f>
        <v>0</v>
      </c>
      <c r="R39" s="234"/>
      <c r="S39" s="234" t="s">
        <v>125</v>
      </c>
      <c r="T39" s="234" t="s">
        <v>125</v>
      </c>
      <c r="U39" s="234">
        <v>0.45300000000000001</v>
      </c>
      <c r="V39" s="234">
        <f>ROUND(E39*U39,2)</f>
        <v>5.89</v>
      </c>
      <c r="W39" s="234"/>
      <c r="X39" s="234" t="s">
        <v>126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127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31"/>
      <c r="B40" s="232"/>
      <c r="C40" s="272" t="s">
        <v>267</v>
      </c>
      <c r="D40" s="265"/>
      <c r="E40" s="265"/>
      <c r="F40" s="265"/>
      <c r="G40" s="265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164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" outlineLevel="1" x14ac:dyDescent="0.25">
      <c r="A41" s="252">
        <v>21</v>
      </c>
      <c r="B41" s="253" t="s">
        <v>553</v>
      </c>
      <c r="C41" s="273" t="s">
        <v>554</v>
      </c>
      <c r="D41" s="254" t="s">
        <v>124</v>
      </c>
      <c r="E41" s="255">
        <v>14</v>
      </c>
      <c r="F41" s="256"/>
      <c r="G41" s="257">
        <f>ROUND(E41*F41,2)</f>
        <v>0</v>
      </c>
      <c r="H41" s="235"/>
      <c r="I41" s="234">
        <f>ROUND(E41*H41,2)</f>
        <v>0</v>
      </c>
      <c r="J41" s="235"/>
      <c r="K41" s="234">
        <f>ROUND(E41*J41,2)</f>
        <v>0</v>
      </c>
      <c r="L41" s="234">
        <v>21</v>
      </c>
      <c r="M41" s="234">
        <f>G41*(1+L41/100)</f>
        <v>0</v>
      </c>
      <c r="N41" s="234">
        <v>5.7600000000000004E-3</v>
      </c>
      <c r="O41" s="234">
        <f>ROUND(E41*N41,2)</f>
        <v>0.08</v>
      </c>
      <c r="P41" s="234">
        <v>0</v>
      </c>
      <c r="Q41" s="234">
        <f>ROUND(E41*P41,2)</f>
        <v>0</v>
      </c>
      <c r="R41" s="234"/>
      <c r="S41" s="234" t="s">
        <v>125</v>
      </c>
      <c r="T41" s="234" t="s">
        <v>125</v>
      </c>
      <c r="U41" s="234">
        <v>0.47299999999999998</v>
      </c>
      <c r="V41" s="234">
        <f>ROUND(E41*U41,2)</f>
        <v>6.62</v>
      </c>
      <c r="W41" s="234"/>
      <c r="X41" s="234" t="s">
        <v>126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127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31"/>
      <c r="B42" s="232"/>
      <c r="C42" s="272" t="s">
        <v>267</v>
      </c>
      <c r="D42" s="265"/>
      <c r="E42" s="265"/>
      <c r="F42" s="265"/>
      <c r="G42" s="265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164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0" outlineLevel="1" x14ac:dyDescent="0.25">
      <c r="A43" s="252">
        <v>22</v>
      </c>
      <c r="B43" s="253" t="s">
        <v>555</v>
      </c>
      <c r="C43" s="273" t="s">
        <v>556</v>
      </c>
      <c r="D43" s="254" t="s">
        <v>124</v>
      </c>
      <c r="E43" s="255">
        <v>13</v>
      </c>
      <c r="F43" s="256"/>
      <c r="G43" s="257">
        <f>ROUND(E43*F43,2)</f>
        <v>0</v>
      </c>
      <c r="H43" s="235"/>
      <c r="I43" s="234">
        <f>ROUND(E43*H43,2)</f>
        <v>0</v>
      </c>
      <c r="J43" s="235"/>
      <c r="K43" s="234">
        <f>ROUND(E43*J43,2)</f>
        <v>0</v>
      </c>
      <c r="L43" s="234">
        <v>21</v>
      </c>
      <c r="M43" s="234">
        <f>G43*(1+L43/100)</f>
        <v>0</v>
      </c>
      <c r="N43" s="234">
        <v>6.1799999999999997E-3</v>
      </c>
      <c r="O43" s="234">
        <f>ROUND(E43*N43,2)</f>
        <v>0.08</v>
      </c>
      <c r="P43" s="234">
        <v>0</v>
      </c>
      <c r="Q43" s="234">
        <f>ROUND(E43*P43,2)</f>
        <v>0</v>
      </c>
      <c r="R43" s="234"/>
      <c r="S43" s="234" t="s">
        <v>125</v>
      </c>
      <c r="T43" s="234" t="s">
        <v>125</v>
      </c>
      <c r="U43" s="234">
        <v>0.505</v>
      </c>
      <c r="V43" s="234">
        <f>ROUND(E43*U43,2)</f>
        <v>6.57</v>
      </c>
      <c r="W43" s="234"/>
      <c r="X43" s="234" t="s">
        <v>126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127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31"/>
      <c r="B44" s="232"/>
      <c r="C44" s="272" t="s">
        <v>267</v>
      </c>
      <c r="D44" s="265"/>
      <c r="E44" s="265"/>
      <c r="F44" s="265"/>
      <c r="G44" s="265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164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0" outlineLevel="1" x14ac:dyDescent="0.25">
      <c r="A45" s="252">
        <v>23</v>
      </c>
      <c r="B45" s="253" t="s">
        <v>557</v>
      </c>
      <c r="C45" s="273" t="s">
        <v>558</v>
      </c>
      <c r="D45" s="254" t="s">
        <v>124</v>
      </c>
      <c r="E45" s="255">
        <v>7</v>
      </c>
      <c r="F45" s="256"/>
      <c r="G45" s="257">
        <f>ROUND(E45*F45,2)</f>
        <v>0</v>
      </c>
      <c r="H45" s="235"/>
      <c r="I45" s="234">
        <f>ROUND(E45*H45,2)</f>
        <v>0</v>
      </c>
      <c r="J45" s="235"/>
      <c r="K45" s="234">
        <f>ROUND(E45*J45,2)</f>
        <v>0</v>
      </c>
      <c r="L45" s="234">
        <v>21</v>
      </c>
      <c r="M45" s="234">
        <f>G45*(1+L45/100)</f>
        <v>0</v>
      </c>
      <c r="N45" s="234">
        <v>7.8300000000000002E-3</v>
      </c>
      <c r="O45" s="234">
        <f>ROUND(E45*N45,2)</f>
        <v>0.05</v>
      </c>
      <c r="P45" s="234">
        <v>0</v>
      </c>
      <c r="Q45" s="234">
        <f>ROUND(E45*P45,2)</f>
        <v>0</v>
      </c>
      <c r="R45" s="234"/>
      <c r="S45" s="234" t="s">
        <v>125</v>
      </c>
      <c r="T45" s="234" t="s">
        <v>125</v>
      </c>
      <c r="U45" s="234">
        <v>0.76600000000000001</v>
      </c>
      <c r="V45" s="234">
        <f>ROUND(E45*U45,2)</f>
        <v>5.36</v>
      </c>
      <c r="W45" s="234"/>
      <c r="X45" s="234" t="s">
        <v>126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127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31"/>
      <c r="B46" s="232"/>
      <c r="C46" s="272" t="s">
        <v>267</v>
      </c>
      <c r="D46" s="265"/>
      <c r="E46" s="265"/>
      <c r="F46" s="265"/>
      <c r="G46" s="265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164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0" outlineLevel="1" x14ac:dyDescent="0.25">
      <c r="A47" s="252">
        <v>24</v>
      </c>
      <c r="B47" s="253" t="s">
        <v>559</v>
      </c>
      <c r="C47" s="273" t="s">
        <v>560</v>
      </c>
      <c r="D47" s="254" t="s">
        <v>124</v>
      </c>
      <c r="E47" s="255">
        <v>3</v>
      </c>
      <c r="F47" s="256"/>
      <c r="G47" s="257">
        <f>ROUND(E47*F47,2)</f>
        <v>0</v>
      </c>
      <c r="H47" s="235"/>
      <c r="I47" s="234">
        <f>ROUND(E47*H47,2)</f>
        <v>0</v>
      </c>
      <c r="J47" s="235"/>
      <c r="K47" s="234">
        <f>ROUND(E47*J47,2)</f>
        <v>0</v>
      </c>
      <c r="L47" s="234">
        <v>21</v>
      </c>
      <c r="M47" s="234">
        <f>G47*(1+L47/100)</f>
        <v>0</v>
      </c>
      <c r="N47" s="234">
        <v>1.362E-2</v>
      </c>
      <c r="O47" s="234">
        <f>ROUND(E47*N47,2)</f>
        <v>0.04</v>
      </c>
      <c r="P47" s="234">
        <v>0</v>
      </c>
      <c r="Q47" s="234">
        <f>ROUND(E47*P47,2)</f>
        <v>0</v>
      </c>
      <c r="R47" s="234"/>
      <c r="S47" s="234" t="s">
        <v>125</v>
      </c>
      <c r="T47" s="234" t="s">
        <v>125</v>
      </c>
      <c r="U47" s="234">
        <v>1.04</v>
      </c>
      <c r="V47" s="234">
        <f>ROUND(E47*U47,2)</f>
        <v>3.12</v>
      </c>
      <c r="W47" s="234"/>
      <c r="X47" s="234" t="s">
        <v>126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127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31"/>
      <c r="B48" s="232"/>
      <c r="C48" s="272" t="s">
        <v>267</v>
      </c>
      <c r="D48" s="265"/>
      <c r="E48" s="265"/>
      <c r="F48" s="265"/>
      <c r="G48" s="265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164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0" outlineLevel="1" x14ac:dyDescent="0.25">
      <c r="A49" s="252">
        <v>25</v>
      </c>
      <c r="B49" s="253" t="s">
        <v>561</v>
      </c>
      <c r="C49" s="273" t="s">
        <v>562</v>
      </c>
      <c r="D49" s="254" t="s">
        <v>124</v>
      </c>
      <c r="E49" s="255">
        <v>7</v>
      </c>
      <c r="F49" s="256"/>
      <c r="G49" s="257">
        <f>ROUND(E49*F49,2)</f>
        <v>0</v>
      </c>
      <c r="H49" s="235"/>
      <c r="I49" s="234">
        <f>ROUND(E49*H49,2)</f>
        <v>0</v>
      </c>
      <c r="J49" s="235"/>
      <c r="K49" s="234">
        <f>ROUND(E49*J49,2)</f>
        <v>0</v>
      </c>
      <c r="L49" s="234">
        <v>21</v>
      </c>
      <c r="M49" s="234">
        <f>G49*(1+L49/100)</f>
        <v>0</v>
      </c>
      <c r="N49" s="234">
        <v>2.1729999999999999E-2</v>
      </c>
      <c r="O49" s="234">
        <f>ROUND(E49*N49,2)</f>
        <v>0.15</v>
      </c>
      <c r="P49" s="234">
        <v>0</v>
      </c>
      <c r="Q49" s="234">
        <f>ROUND(E49*P49,2)</f>
        <v>0</v>
      </c>
      <c r="R49" s="234"/>
      <c r="S49" s="234" t="s">
        <v>125</v>
      </c>
      <c r="T49" s="234" t="s">
        <v>125</v>
      </c>
      <c r="U49" s="234">
        <v>1.4</v>
      </c>
      <c r="V49" s="234">
        <f>ROUND(E49*U49,2)</f>
        <v>9.8000000000000007</v>
      </c>
      <c r="W49" s="234"/>
      <c r="X49" s="234" t="s">
        <v>126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127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31"/>
      <c r="B50" s="232"/>
      <c r="C50" s="272" t="s">
        <v>267</v>
      </c>
      <c r="D50" s="265"/>
      <c r="E50" s="265"/>
      <c r="F50" s="265"/>
      <c r="G50" s="265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164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0" outlineLevel="1" x14ac:dyDescent="0.25">
      <c r="A51" s="258">
        <v>26</v>
      </c>
      <c r="B51" s="259" t="s">
        <v>563</v>
      </c>
      <c r="C51" s="270" t="s">
        <v>564</v>
      </c>
      <c r="D51" s="260" t="s">
        <v>143</v>
      </c>
      <c r="E51" s="261">
        <v>4</v>
      </c>
      <c r="F51" s="262"/>
      <c r="G51" s="263">
        <f>ROUND(E51*F51,2)</f>
        <v>0</v>
      </c>
      <c r="H51" s="235"/>
      <c r="I51" s="234">
        <f>ROUND(E51*H51,2)</f>
        <v>0</v>
      </c>
      <c r="J51" s="235"/>
      <c r="K51" s="234">
        <f>ROUND(E51*J51,2)</f>
        <v>0</v>
      </c>
      <c r="L51" s="234">
        <v>21</v>
      </c>
      <c r="M51" s="234">
        <f>G51*(1+L51/100)</f>
        <v>0</v>
      </c>
      <c r="N51" s="234">
        <v>5.4999999999999997E-3</v>
      </c>
      <c r="O51" s="234">
        <f>ROUND(E51*N51,2)</f>
        <v>0.02</v>
      </c>
      <c r="P51" s="234">
        <v>0</v>
      </c>
      <c r="Q51" s="234">
        <f>ROUND(E51*P51,2)</f>
        <v>0</v>
      </c>
      <c r="R51" s="234"/>
      <c r="S51" s="234" t="s">
        <v>125</v>
      </c>
      <c r="T51" s="234" t="s">
        <v>125</v>
      </c>
      <c r="U51" s="234">
        <v>0.66600000000000004</v>
      </c>
      <c r="V51" s="234">
        <f>ROUND(E51*U51,2)</f>
        <v>2.66</v>
      </c>
      <c r="W51" s="234"/>
      <c r="X51" s="234" t="s">
        <v>126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127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0" outlineLevel="1" x14ac:dyDescent="0.25">
      <c r="A52" s="258">
        <v>27</v>
      </c>
      <c r="B52" s="259" t="s">
        <v>565</v>
      </c>
      <c r="C52" s="270" t="s">
        <v>566</v>
      </c>
      <c r="D52" s="260" t="s">
        <v>143</v>
      </c>
      <c r="E52" s="261">
        <v>4</v>
      </c>
      <c r="F52" s="262"/>
      <c r="G52" s="263">
        <f>ROUND(E52*F52,2)</f>
        <v>0</v>
      </c>
      <c r="H52" s="235"/>
      <c r="I52" s="234">
        <f>ROUND(E52*H52,2)</f>
        <v>0</v>
      </c>
      <c r="J52" s="235"/>
      <c r="K52" s="234">
        <f>ROUND(E52*J52,2)</f>
        <v>0</v>
      </c>
      <c r="L52" s="234">
        <v>21</v>
      </c>
      <c r="M52" s="234">
        <f>G52*(1+L52/100)</f>
        <v>0</v>
      </c>
      <c r="N52" s="234">
        <v>8.4600000000000005E-3</v>
      </c>
      <c r="O52" s="234">
        <f>ROUND(E52*N52,2)</f>
        <v>0.03</v>
      </c>
      <c r="P52" s="234">
        <v>0</v>
      </c>
      <c r="Q52" s="234">
        <f>ROUND(E52*P52,2)</f>
        <v>0</v>
      </c>
      <c r="R52" s="234"/>
      <c r="S52" s="234" t="s">
        <v>125</v>
      </c>
      <c r="T52" s="234" t="s">
        <v>125</v>
      </c>
      <c r="U52" s="234">
        <v>0.95699999999999996</v>
      </c>
      <c r="V52" s="234">
        <f>ROUND(E52*U52,2)</f>
        <v>3.83</v>
      </c>
      <c r="W52" s="234"/>
      <c r="X52" s="234" t="s">
        <v>126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127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20" outlineLevel="1" x14ac:dyDescent="0.25">
      <c r="A53" s="258">
        <v>28</v>
      </c>
      <c r="B53" s="259" t="s">
        <v>567</v>
      </c>
      <c r="C53" s="270" t="s">
        <v>568</v>
      </c>
      <c r="D53" s="260" t="s">
        <v>143</v>
      </c>
      <c r="E53" s="261">
        <v>4</v>
      </c>
      <c r="F53" s="262"/>
      <c r="G53" s="263">
        <f>ROUND(E53*F53,2)</f>
        <v>0</v>
      </c>
      <c r="H53" s="235"/>
      <c r="I53" s="234">
        <f>ROUND(E53*H53,2)</f>
        <v>0</v>
      </c>
      <c r="J53" s="235"/>
      <c r="K53" s="234">
        <f>ROUND(E53*J53,2)</f>
        <v>0</v>
      </c>
      <c r="L53" s="234">
        <v>21</v>
      </c>
      <c r="M53" s="234">
        <f>G53*(1+L53/100)</f>
        <v>0</v>
      </c>
      <c r="N53" s="234">
        <v>1.358E-2</v>
      </c>
      <c r="O53" s="234">
        <f>ROUND(E53*N53,2)</f>
        <v>0.05</v>
      </c>
      <c r="P53" s="234">
        <v>0</v>
      </c>
      <c r="Q53" s="234">
        <f>ROUND(E53*P53,2)</f>
        <v>0</v>
      </c>
      <c r="R53" s="234"/>
      <c r="S53" s="234" t="s">
        <v>125</v>
      </c>
      <c r="T53" s="234" t="s">
        <v>125</v>
      </c>
      <c r="U53" s="234">
        <v>2.1419999999999999</v>
      </c>
      <c r="V53" s="234">
        <f>ROUND(E53*U53,2)</f>
        <v>8.57</v>
      </c>
      <c r="W53" s="234"/>
      <c r="X53" s="234" t="s">
        <v>126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127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58">
        <v>29</v>
      </c>
      <c r="B54" s="259" t="s">
        <v>284</v>
      </c>
      <c r="C54" s="270" t="s">
        <v>285</v>
      </c>
      <c r="D54" s="260" t="s">
        <v>138</v>
      </c>
      <c r="E54" s="261">
        <v>12</v>
      </c>
      <c r="F54" s="262"/>
      <c r="G54" s="263">
        <f>ROUND(E54*F54,2)</f>
        <v>0</v>
      </c>
      <c r="H54" s="235"/>
      <c r="I54" s="234">
        <f>ROUND(E54*H54,2)</f>
        <v>0</v>
      </c>
      <c r="J54" s="235"/>
      <c r="K54" s="234">
        <f>ROUND(E54*J54,2)</f>
        <v>0</v>
      </c>
      <c r="L54" s="234">
        <v>21</v>
      </c>
      <c r="M54" s="234">
        <f>G54*(1+L54/100)</f>
        <v>0</v>
      </c>
      <c r="N54" s="234">
        <v>5.0000000000000002E-5</v>
      </c>
      <c r="O54" s="234">
        <f>ROUND(E54*N54,2)</f>
        <v>0</v>
      </c>
      <c r="P54" s="234">
        <v>0</v>
      </c>
      <c r="Q54" s="234">
        <f>ROUND(E54*P54,2)</f>
        <v>0</v>
      </c>
      <c r="R54" s="234"/>
      <c r="S54" s="234" t="s">
        <v>125</v>
      </c>
      <c r="T54" s="234" t="s">
        <v>125</v>
      </c>
      <c r="U54" s="234">
        <v>0.71699999999999997</v>
      </c>
      <c r="V54" s="234">
        <f>ROUND(E54*U54,2)</f>
        <v>8.6</v>
      </c>
      <c r="W54" s="234"/>
      <c r="X54" s="234" t="s">
        <v>126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127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58">
        <v>30</v>
      </c>
      <c r="B55" s="259" t="s">
        <v>569</v>
      </c>
      <c r="C55" s="270" t="s">
        <v>570</v>
      </c>
      <c r="D55" s="260" t="s">
        <v>138</v>
      </c>
      <c r="E55" s="261">
        <v>8</v>
      </c>
      <c r="F55" s="262"/>
      <c r="G55" s="263">
        <f>ROUND(E55*F55,2)</f>
        <v>0</v>
      </c>
      <c r="H55" s="235"/>
      <c r="I55" s="234">
        <f>ROUND(E55*H55,2)</f>
        <v>0</v>
      </c>
      <c r="J55" s="235"/>
      <c r="K55" s="234">
        <f>ROUND(E55*J55,2)</f>
        <v>0</v>
      </c>
      <c r="L55" s="234">
        <v>21</v>
      </c>
      <c r="M55" s="234">
        <f>G55*(1+L55/100)</f>
        <v>0</v>
      </c>
      <c r="N55" s="234">
        <v>6.9999999999999994E-5</v>
      </c>
      <c r="O55" s="234">
        <f>ROUND(E55*N55,2)</f>
        <v>0</v>
      </c>
      <c r="P55" s="234">
        <v>0</v>
      </c>
      <c r="Q55" s="234">
        <f>ROUND(E55*P55,2)</f>
        <v>0</v>
      </c>
      <c r="R55" s="234"/>
      <c r="S55" s="234" t="s">
        <v>125</v>
      </c>
      <c r="T55" s="234" t="s">
        <v>125</v>
      </c>
      <c r="U55" s="234">
        <v>0.85299999999999998</v>
      </c>
      <c r="V55" s="234">
        <f>ROUND(E55*U55,2)</f>
        <v>6.82</v>
      </c>
      <c r="W55" s="234"/>
      <c r="X55" s="234" t="s">
        <v>126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127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58">
        <v>31</v>
      </c>
      <c r="B56" s="259" t="s">
        <v>286</v>
      </c>
      <c r="C56" s="270" t="s">
        <v>287</v>
      </c>
      <c r="D56" s="260" t="s">
        <v>138</v>
      </c>
      <c r="E56" s="261">
        <v>7</v>
      </c>
      <c r="F56" s="262"/>
      <c r="G56" s="263">
        <f>ROUND(E56*F56,2)</f>
        <v>0</v>
      </c>
      <c r="H56" s="235"/>
      <c r="I56" s="234">
        <f>ROUND(E56*H56,2)</f>
        <v>0</v>
      </c>
      <c r="J56" s="235"/>
      <c r="K56" s="234">
        <f>ROUND(E56*J56,2)</f>
        <v>0</v>
      </c>
      <c r="L56" s="234">
        <v>21</v>
      </c>
      <c r="M56" s="234">
        <f>G56*(1+L56/100)</f>
        <v>0</v>
      </c>
      <c r="N56" s="234">
        <v>1.2999999999999999E-4</v>
      </c>
      <c r="O56" s="234">
        <f>ROUND(E56*N56,2)</f>
        <v>0</v>
      </c>
      <c r="P56" s="234">
        <v>0</v>
      </c>
      <c r="Q56" s="234">
        <f>ROUND(E56*P56,2)</f>
        <v>0</v>
      </c>
      <c r="R56" s="234"/>
      <c r="S56" s="234" t="s">
        <v>125</v>
      </c>
      <c r="T56" s="234" t="s">
        <v>125</v>
      </c>
      <c r="U56" s="234">
        <v>0.93500000000000005</v>
      </c>
      <c r="V56" s="234">
        <f>ROUND(E56*U56,2)</f>
        <v>6.55</v>
      </c>
      <c r="W56" s="234"/>
      <c r="X56" s="234" t="s">
        <v>126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127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58">
        <v>32</v>
      </c>
      <c r="B57" s="259" t="s">
        <v>290</v>
      </c>
      <c r="C57" s="270" t="s">
        <v>291</v>
      </c>
      <c r="D57" s="260" t="s">
        <v>138</v>
      </c>
      <c r="E57" s="261">
        <v>12</v>
      </c>
      <c r="F57" s="262"/>
      <c r="G57" s="263">
        <f>ROUND(E57*F57,2)</f>
        <v>0</v>
      </c>
      <c r="H57" s="235"/>
      <c r="I57" s="234">
        <f>ROUND(E57*H57,2)</f>
        <v>0</v>
      </c>
      <c r="J57" s="235"/>
      <c r="K57" s="234">
        <f>ROUND(E57*J57,2)</f>
        <v>0</v>
      </c>
      <c r="L57" s="234">
        <v>21</v>
      </c>
      <c r="M57" s="234">
        <f>G57*(1+L57/100)</f>
        <v>0</v>
      </c>
      <c r="N57" s="234">
        <v>1.9000000000000001E-4</v>
      </c>
      <c r="O57" s="234">
        <f>ROUND(E57*N57,2)</f>
        <v>0</v>
      </c>
      <c r="P57" s="234">
        <v>0</v>
      </c>
      <c r="Q57" s="234">
        <f>ROUND(E57*P57,2)</f>
        <v>0</v>
      </c>
      <c r="R57" s="234"/>
      <c r="S57" s="234" t="s">
        <v>125</v>
      </c>
      <c r="T57" s="234" t="s">
        <v>125</v>
      </c>
      <c r="U57" s="234">
        <v>1.0129999999999999</v>
      </c>
      <c r="V57" s="234">
        <f>ROUND(E57*U57,2)</f>
        <v>12.16</v>
      </c>
      <c r="W57" s="234"/>
      <c r="X57" s="234" t="s">
        <v>126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127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58">
        <v>33</v>
      </c>
      <c r="B58" s="259" t="s">
        <v>571</v>
      </c>
      <c r="C58" s="270" t="s">
        <v>572</v>
      </c>
      <c r="D58" s="260" t="s">
        <v>138</v>
      </c>
      <c r="E58" s="261">
        <v>3</v>
      </c>
      <c r="F58" s="262"/>
      <c r="G58" s="263">
        <f>ROUND(E58*F58,2)</f>
        <v>0</v>
      </c>
      <c r="H58" s="235"/>
      <c r="I58" s="234">
        <f>ROUND(E58*H58,2)</f>
        <v>0</v>
      </c>
      <c r="J58" s="235"/>
      <c r="K58" s="234">
        <f>ROUND(E58*J58,2)</f>
        <v>0</v>
      </c>
      <c r="L58" s="234">
        <v>21</v>
      </c>
      <c r="M58" s="234">
        <f>G58*(1+L58/100)</f>
        <v>0</v>
      </c>
      <c r="N58" s="234">
        <v>3.3E-4</v>
      </c>
      <c r="O58" s="234">
        <f>ROUND(E58*N58,2)</f>
        <v>0</v>
      </c>
      <c r="P58" s="234">
        <v>0</v>
      </c>
      <c r="Q58" s="234">
        <f>ROUND(E58*P58,2)</f>
        <v>0</v>
      </c>
      <c r="R58" s="234"/>
      <c r="S58" s="234" t="s">
        <v>125</v>
      </c>
      <c r="T58" s="234" t="s">
        <v>125</v>
      </c>
      <c r="U58" s="234">
        <v>1.246</v>
      </c>
      <c r="V58" s="234">
        <f>ROUND(E58*U58,2)</f>
        <v>3.74</v>
      </c>
      <c r="W58" s="234"/>
      <c r="X58" s="234" t="s">
        <v>126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127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58">
        <v>34</v>
      </c>
      <c r="B59" s="259" t="s">
        <v>573</v>
      </c>
      <c r="C59" s="270" t="s">
        <v>574</v>
      </c>
      <c r="D59" s="260" t="s">
        <v>138</v>
      </c>
      <c r="E59" s="261">
        <v>2</v>
      </c>
      <c r="F59" s="262"/>
      <c r="G59" s="263">
        <f>ROUND(E59*F59,2)</f>
        <v>0</v>
      </c>
      <c r="H59" s="235"/>
      <c r="I59" s="234">
        <f>ROUND(E59*H59,2)</f>
        <v>0</v>
      </c>
      <c r="J59" s="235"/>
      <c r="K59" s="234">
        <f>ROUND(E59*J59,2)</f>
        <v>0</v>
      </c>
      <c r="L59" s="234">
        <v>21</v>
      </c>
      <c r="M59" s="234">
        <f>G59*(1+L59/100)</f>
        <v>0</v>
      </c>
      <c r="N59" s="234">
        <v>3.8000000000000002E-4</v>
      </c>
      <c r="O59" s="234">
        <f>ROUND(E59*N59,2)</f>
        <v>0</v>
      </c>
      <c r="P59" s="234">
        <v>0</v>
      </c>
      <c r="Q59" s="234">
        <f>ROUND(E59*P59,2)</f>
        <v>0</v>
      </c>
      <c r="R59" s="234"/>
      <c r="S59" s="234" t="s">
        <v>125</v>
      </c>
      <c r="T59" s="234" t="s">
        <v>125</v>
      </c>
      <c r="U59" s="234">
        <v>1.335</v>
      </c>
      <c r="V59" s="234">
        <f>ROUND(E59*U59,2)</f>
        <v>2.67</v>
      </c>
      <c r="W59" s="234"/>
      <c r="X59" s="234" t="s">
        <v>126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127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58">
        <v>35</v>
      </c>
      <c r="B60" s="259" t="s">
        <v>575</v>
      </c>
      <c r="C60" s="270" t="s">
        <v>576</v>
      </c>
      <c r="D60" s="260" t="s">
        <v>138</v>
      </c>
      <c r="E60" s="261">
        <v>1</v>
      </c>
      <c r="F60" s="262"/>
      <c r="G60" s="263">
        <f>ROUND(E60*F60,2)</f>
        <v>0</v>
      </c>
      <c r="H60" s="235"/>
      <c r="I60" s="234">
        <f>ROUND(E60*H60,2)</f>
        <v>0</v>
      </c>
      <c r="J60" s="235"/>
      <c r="K60" s="234">
        <f>ROUND(E60*J60,2)</f>
        <v>0</v>
      </c>
      <c r="L60" s="234">
        <v>21</v>
      </c>
      <c r="M60" s="234">
        <f>G60*(1+L60/100)</f>
        <v>0</v>
      </c>
      <c r="N60" s="234">
        <v>8.0999999999999996E-4</v>
      </c>
      <c r="O60" s="234">
        <f>ROUND(E60*N60,2)</f>
        <v>0</v>
      </c>
      <c r="P60" s="234">
        <v>0</v>
      </c>
      <c r="Q60" s="234">
        <f>ROUND(E60*P60,2)</f>
        <v>0</v>
      </c>
      <c r="R60" s="234"/>
      <c r="S60" s="234" t="s">
        <v>125</v>
      </c>
      <c r="T60" s="234" t="s">
        <v>125</v>
      </c>
      <c r="U60" s="234">
        <v>1.8109999999999999</v>
      </c>
      <c r="V60" s="234">
        <f>ROUND(E60*U60,2)</f>
        <v>1.81</v>
      </c>
      <c r="W60" s="234"/>
      <c r="X60" s="234" t="s">
        <v>126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127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58">
        <v>36</v>
      </c>
      <c r="B61" s="259" t="s">
        <v>577</v>
      </c>
      <c r="C61" s="270" t="s">
        <v>578</v>
      </c>
      <c r="D61" s="260" t="s">
        <v>138</v>
      </c>
      <c r="E61" s="261">
        <v>4</v>
      </c>
      <c r="F61" s="262"/>
      <c r="G61" s="263">
        <f>ROUND(E61*F61,2)</f>
        <v>0</v>
      </c>
      <c r="H61" s="235"/>
      <c r="I61" s="234">
        <f>ROUND(E61*H61,2)</f>
        <v>0</v>
      </c>
      <c r="J61" s="235"/>
      <c r="K61" s="234">
        <f>ROUND(E61*J61,2)</f>
        <v>0</v>
      </c>
      <c r="L61" s="234">
        <v>21</v>
      </c>
      <c r="M61" s="234">
        <f>G61*(1+L61/100)</f>
        <v>0</v>
      </c>
      <c r="N61" s="234">
        <v>9.3999999999999997E-4</v>
      </c>
      <c r="O61" s="234">
        <f>ROUND(E61*N61,2)</f>
        <v>0</v>
      </c>
      <c r="P61" s="234">
        <v>0</v>
      </c>
      <c r="Q61" s="234">
        <f>ROUND(E61*P61,2)</f>
        <v>0</v>
      </c>
      <c r="R61" s="234"/>
      <c r="S61" s="234" t="s">
        <v>125</v>
      </c>
      <c r="T61" s="234" t="s">
        <v>125</v>
      </c>
      <c r="U61" s="234">
        <v>1.976</v>
      </c>
      <c r="V61" s="234">
        <f>ROUND(E61*U61,2)</f>
        <v>7.9</v>
      </c>
      <c r="W61" s="234"/>
      <c r="X61" s="234" t="s">
        <v>126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127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58">
        <v>37</v>
      </c>
      <c r="B62" s="259" t="s">
        <v>579</v>
      </c>
      <c r="C62" s="270" t="s">
        <v>580</v>
      </c>
      <c r="D62" s="260" t="s">
        <v>138</v>
      </c>
      <c r="E62" s="261">
        <v>4</v>
      </c>
      <c r="F62" s="262"/>
      <c r="G62" s="263">
        <f>ROUND(E62*F62,2)</f>
        <v>0</v>
      </c>
      <c r="H62" s="235"/>
      <c r="I62" s="234">
        <f>ROUND(E62*H62,2)</f>
        <v>0</v>
      </c>
      <c r="J62" s="235"/>
      <c r="K62" s="234">
        <f>ROUND(E62*J62,2)</f>
        <v>0</v>
      </c>
      <c r="L62" s="234">
        <v>21</v>
      </c>
      <c r="M62" s="234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4"/>
      <c r="S62" s="234" t="s">
        <v>125</v>
      </c>
      <c r="T62" s="234" t="s">
        <v>125</v>
      </c>
      <c r="U62" s="234">
        <v>0.14099999999999999</v>
      </c>
      <c r="V62" s="234">
        <f>ROUND(E62*U62,2)</f>
        <v>0.56000000000000005</v>
      </c>
      <c r="W62" s="234"/>
      <c r="X62" s="234" t="s">
        <v>126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127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58">
        <v>38</v>
      </c>
      <c r="B63" s="259" t="s">
        <v>581</v>
      </c>
      <c r="C63" s="270" t="s">
        <v>582</v>
      </c>
      <c r="D63" s="260" t="s">
        <v>138</v>
      </c>
      <c r="E63" s="261">
        <v>4</v>
      </c>
      <c r="F63" s="262"/>
      <c r="G63" s="263">
        <f>ROUND(E63*F63,2)</f>
        <v>0</v>
      </c>
      <c r="H63" s="235"/>
      <c r="I63" s="234">
        <f>ROUND(E63*H63,2)</f>
        <v>0</v>
      </c>
      <c r="J63" s="235"/>
      <c r="K63" s="234">
        <f>ROUND(E63*J63,2)</f>
        <v>0</v>
      </c>
      <c r="L63" s="234">
        <v>21</v>
      </c>
      <c r="M63" s="234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4"/>
      <c r="S63" s="234" t="s">
        <v>125</v>
      </c>
      <c r="T63" s="234" t="s">
        <v>125</v>
      </c>
      <c r="U63" s="234">
        <v>0.251</v>
      </c>
      <c r="V63" s="234">
        <f>ROUND(E63*U63,2)</f>
        <v>1</v>
      </c>
      <c r="W63" s="234"/>
      <c r="X63" s="234" t="s">
        <v>126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127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58">
        <v>39</v>
      </c>
      <c r="B64" s="259" t="s">
        <v>583</v>
      </c>
      <c r="C64" s="270" t="s">
        <v>584</v>
      </c>
      <c r="D64" s="260" t="s">
        <v>138</v>
      </c>
      <c r="E64" s="261">
        <v>4</v>
      </c>
      <c r="F64" s="262"/>
      <c r="G64" s="263">
        <f>ROUND(E64*F64,2)</f>
        <v>0</v>
      </c>
      <c r="H64" s="235"/>
      <c r="I64" s="234">
        <f>ROUND(E64*H64,2)</f>
        <v>0</v>
      </c>
      <c r="J64" s="235"/>
      <c r="K64" s="234">
        <f>ROUND(E64*J64,2)</f>
        <v>0</v>
      </c>
      <c r="L64" s="234">
        <v>21</v>
      </c>
      <c r="M64" s="234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4"/>
      <c r="S64" s="234" t="s">
        <v>125</v>
      </c>
      <c r="T64" s="234" t="s">
        <v>125</v>
      </c>
      <c r="U64" s="234">
        <v>0.27100000000000002</v>
      </c>
      <c r="V64" s="234">
        <f>ROUND(E64*U64,2)</f>
        <v>1.08</v>
      </c>
      <c r="W64" s="234"/>
      <c r="X64" s="234" t="s">
        <v>126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127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58">
        <v>40</v>
      </c>
      <c r="B65" s="259" t="s">
        <v>304</v>
      </c>
      <c r="C65" s="270" t="s">
        <v>305</v>
      </c>
      <c r="D65" s="260" t="s">
        <v>138</v>
      </c>
      <c r="E65" s="261">
        <v>5</v>
      </c>
      <c r="F65" s="262"/>
      <c r="G65" s="263">
        <f>ROUND(E65*F65,2)</f>
        <v>0</v>
      </c>
      <c r="H65" s="235"/>
      <c r="I65" s="234">
        <f>ROUND(E65*H65,2)</f>
        <v>0</v>
      </c>
      <c r="J65" s="235"/>
      <c r="K65" s="234">
        <f>ROUND(E65*J65,2)</f>
        <v>0</v>
      </c>
      <c r="L65" s="234">
        <v>21</v>
      </c>
      <c r="M65" s="234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4"/>
      <c r="S65" s="234" t="s">
        <v>125</v>
      </c>
      <c r="T65" s="234" t="s">
        <v>125</v>
      </c>
      <c r="U65" s="234">
        <v>0.128</v>
      </c>
      <c r="V65" s="234">
        <f>ROUND(E65*U65,2)</f>
        <v>0.64</v>
      </c>
      <c r="W65" s="234"/>
      <c r="X65" s="234" t="s">
        <v>126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127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58">
        <v>41</v>
      </c>
      <c r="B66" s="259" t="s">
        <v>585</v>
      </c>
      <c r="C66" s="270" t="s">
        <v>586</v>
      </c>
      <c r="D66" s="260" t="s">
        <v>138</v>
      </c>
      <c r="E66" s="261">
        <v>2</v>
      </c>
      <c r="F66" s="262"/>
      <c r="G66" s="263">
        <f>ROUND(E66*F66,2)</f>
        <v>0</v>
      </c>
      <c r="H66" s="235"/>
      <c r="I66" s="234">
        <f>ROUND(E66*H66,2)</f>
        <v>0</v>
      </c>
      <c r="J66" s="235"/>
      <c r="K66" s="234">
        <f>ROUND(E66*J66,2)</f>
        <v>0</v>
      </c>
      <c r="L66" s="234">
        <v>21</v>
      </c>
      <c r="M66" s="234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4"/>
      <c r="S66" s="234" t="s">
        <v>125</v>
      </c>
      <c r="T66" s="234" t="s">
        <v>125</v>
      </c>
      <c r="U66" s="234">
        <v>0.29799999999999999</v>
      </c>
      <c r="V66" s="234">
        <f>ROUND(E66*U66,2)</f>
        <v>0.6</v>
      </c>
      <c r="W66" s="234"/>
      <c r="X66" s="234" t="s">
        <v>126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127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58">
        <v>42</v>
      </c>
      <c r="B67" s="259" t="s">
        <v>308</v>
      </c>
      <c r="C67" s="270" t="s">
        <v>309</v>
      </c>
      <c r="D67" s="260" t="s">
        <v>138</v>
      </c>
      <c r="E67" s="261">
        <v>10</v>
      </c>
      <c r="F67" s="262"/>
      <c r="G67" s="263">
        <f>ROUND(E67*F67,2)</f>
        <v>0</v>
      </c>
      <c r="H67" s="235"/>
      <c r="I67" s="234">
        <f>ROUND(E67*H67,2)</f>
        <v>0</v>
      </c>
      <c r="J67" s="235"/>
      <c r="K67" s="234">
        <f>ROUND(E67*J67,2)</f>
        <v>0</v>
      </c>
      <c r="L67" s="234">
        <v>21</v>
      </c>
      <c r="M67" s="234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4"/>
      <c r="S67" s="234" t="s">
        <v>125</v>
      </c>
      <c r="T67" s="234" t="s">
        <v>125</v>
      </c>
      <c r="U67" s="234">
        <v>0.36</v>
      </c>
      <c r="V67" s="234">
        <f>ROUND(E67*U67,2)</f>
        <v>3.6</v>
      </c>
      <c r="W67" s="234"/>
      <c r="X67" s="234" t="s">
        <v>126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127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58">
        <v>43</v>
      </c>
      <c r="B68" s="259" t="s">
        <v>312</v>
      </c>
      <c r="C68" s="270" t="s">
        <v>587</v>
      </c>
      <c r="D68" s="260" t="s">
        <v>152</v>
      </c>
      <c r="E68" s="261">
        <v>1</v>
      </c>
      <c r="F68" s="262"/>
      <c r="G68" s="263">
        <f>ROUND(E68*F68,2)</f>
        <v>0</v>
      </c>
      <c r="H68" s="235"/>
      <c r="I68" s="234">
        <f>ROUND(E68*H68,2)</f>
        <v>0</v>
      </c>
      <c r="J68" s="235"/>
      <c r="K68" s="234">
        <f>ROUND(E68*J68,2)</f>
        <v>0</v>
      </c>
      <c r="L68" s="234">
        <v>21</v>
      </c>
      <c r="M68" s="234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4"/>
      <c r="S68" s="234" t="s">
        <v>144</v>
      </c>
      <c r="T68" s="234" t="s">
        <v>145</v>
      </c>
      <c r="U68" s="234">
        <v>0</v>
      </c>
      <c r="V68" s="234">
        <f>ROUND(E68*U68,2)</f>
        <v>0</v>
      </c>
      <c r="W68" s="234"/>
      <c r="X68" s="234" t="s">
        <v>126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127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58">
        <v>44</v>
      </c>
      <c r="B69" s="259" t="s">
        <v>314</v>
      </c>
      <c r="C69" s="270" t="s">
        <v>588</v>
      </c>
      <c r="D69" s="260" t="s">
        <v>152</v>
      </c>
      <c r="E69" s="261">
        <v>1</v>
      </c>
      <c r="F69" s="262"/>
      <c r="G69" s="263">
        <f>ROUND(E69*F69,2)</f>
        <v>0</v>
      </c>
      <c r="H69" s="235"/>
      <c r="I69" s="234">
        <f>ROUND(E69*H69,2)</f>
        <v>0</v>
      </c>
      <c r="J69" s="235"/>
      <c r="K69" s="234">
        <f>ROUND(E69*J69,2)</f>
        <v>0</v>
      </c>
      <c r="L69" s="234">
        <v>21</v>
      </c>
      <c r="M69" s="234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4"/>
      <c r="S69" s="234" t="s">
        <v>144</v>
      </c>
      <c r="T69" s="234" t="s">
        <v>145</v>
      </c>
      <c r="U69" s="234">
        <v>0</v>
      </c>
      <c r="V69" s="234">
        <f>ROUND(E69*U69,2)</f>
        <v>0</v>
      </c>
      <c r="W69" s="234"/>
      <c r="X69" s="234" t="s">
        <v>126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127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58">
        <v>45</v>
      </c>
      <c r="B70" s="259" t="s">
        <v>316</v>
      </c>
      <c r="C70" s="270" t="s">
        <v>317</v>
      </c>
      <c r="D70" s="260" t="s">
        <v>143</v>
      </c>
      <c r="E70" s="261">
        <v>1</v>
      </c>
      <c r="F70" s="262"/>
      <c r="G70" s="263">
        <f>ROUND(E70*F70,2)</f>
        <v>0</v>
      </c>
      <c r="H70" s="235"/>
      <c r="I70" s="234">
        <f>ROUND(E70*H70,2)</f>
        <v>0</v>
      </c>
      <c r="J70" s="235"/>
      <c r="K70" s="234">
        <f>ROUND(E70*J70,2)</f>
        <v>0</v>
      </c>
      <c r="L70" s="234">
        <v>21</v>
      </c>
      <c r="M70" s="234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4"/>
      <c r="S70" s="234" t="s">
        <v>144</v>
      </c>
      <c r="T70" s="234" t="s">
        <v>145</v>
      </c>
      <c r="U70" s="234">
        <v>0</v>
      </c>
      <c r="V70" s="234">
        <f>ROUND(E70*U70,2)</f>
        <v>0</v>
      </c>
      <c r="W70" s="234"/>
      <c r="X70" s="234" t="s">
        <v>126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127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" outlineLevel="1" x14ac:dyDescent="0.25">
      <c r="A71" s="252">
        <v>46</v>
      </c>
      <c r="B71" s="253" t="s">
        <v>318</v>
      </c>
      <c r="C71" s="273" t="s">
        <v>319</v>
      </c>
      <c r="D71" s="254" t="s">
        <v>138</v>
      </c>
      <c r="E71" s="255">
        <v>12</v>
      </c>
      <c r="F71" s="256"/>
      <c r="G71" s="257">
        <f>ROUND(E71*F71,2)</f>
        <v>0</v>
      </c>
      <c r="H71" s="235"/>
      <c r="I71" s="234">
        <f>ROUND(E71*H71,2)</f>
        <v>0</v>
      </c>
      <c r="J71" s="235"/>
      <c r="K71" s="234">
        <f>ROUND(E71*J71,2)</f>
        <v>0</v>
      </c>
      <c r="L71" s="234">
        <v>21</v>
      </c>
      <c r="M71" s="234">
        <f>G71*(1+L71/100)</f>
        <v>0</v>
      </c>
      <c r="N71" s="234">
        <v>4.0000000000000003E-5</v>
      </c>
      <c r="O71" s="234">
        <f>ROUND(E71*N71,2)</f>
        <v>0</v>
      </c>
      <c r="P71" s="234">
        <v>0</v>
      </c>
      <c r="Q71" s="234">
        <f>ROUND(E71*P71,2)</f>
        <v>0</v>
      </c>
      <c r="R71" s="234" t="s">
        <v>176</v>
      </c>
      <c r="S71" s="234" t="s">
        <v>125</v>
      </c>
      <c r="T71" s="234" t="s">
        <v>125</v>
      </c>
      <c r="U71" s="234">
        <v>0</v>
      </c>
      <c r="V71" s="234">
        <f>ROUND(E71*U71,2)</f>
        <v>0</v>
      </c>
      <c r="W71" s="234"/>
      <c r="X71" s="234" t="s">
        <v>177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178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31"/>
      <c r="B72" s="232"/>
      <c r="C72" s="274" t="s">
        <v>589</v>
      </c>
      <c r="D72" s="239"/>
      <c r="E72" s="240">
        <v>12</v>
      </c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168</v>
      </c>
      <c r="AH72" s="214">
        <v>5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0" outlineLevel="1" x14ac:dyDescent="0.25">
      <c r="A73" s="252">
        <v>47</v>
      </c>
      <c r="B73" s="253" t="s">
        <v>590</v>
      </c>
      <c r="C73" s="273" t="s">
        <v>591</v>
      </c>
      <c r="D73" s="254" t="s">
        <v>138</v>
      </c>
      <c r="E73" s="255">
        <v>8</v>
      </c>
      <c r="F73" s="256"/>
      <c r="G73" s="257">
        <f>ROUND(E73*F73,2)</f>
        <v>0</v>
      </c>
      <c r="H73" s="235"/>
      <c r="I73" s="234">
        <f>ROUND(E73*H73,2)</f>
        <v>0</v>
      </c>
      <c r="J73" s="235"/>
      <c r="K73" s="234">
        <f>ROUND(E73*J73,2)</f>
        <v>0</v>
      </c>
      <c r="L73" s="234">
        <v>21</v>
      </c>
      <c r="M73" s="234">
        <f>G73*(1+L73/100)</f>
        <v>0</v>
      </c>
      <c r="N73" s="234">
        <v>6.0000000000000002E-5</v>
      </c>
      <c r="O73" s="234">
        <f>ROUND(E73*N73,2)</f>
        <v>0</v>
      </c>
      <c r="P73" s="234">
        <v>0</v>
      </c>
      <c r="Q73" s="234">
        <f>ROUND(E73*P73,2)</f>
        <v>0</v>
      </c>
      <c r="R73" s="234" t="s">
        <v>176</v>
      </c>
      <c r="S73" s="234" t="s">
        <v>125</v>
      </c>
      <c r="T73" s="234" t="s">
        <v>125</v>
      </c>
      <c r="U73" s="234">
        <v>0</v>
      </c>
      <c r="V73" s="234">
        <f>ROUND(E73*U73,2)</f>
        <v>0</v>
      </c>
      <c r="W73" s="234"/>
      <c r="X73" s="234" t="s">
        <v>177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178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31"/>
      <c r="B74" s="232"/>
      <c r="C74" s="274" t="s">
        <v>592</v>
      </c>
      <c r="D74" s="239"/>
      <c r="E74" s="240">
        <v>8</v>
      </c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168</v>
      </c>
      <c r="AH74" s="214">
        <v>5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0" outlineLevel="1" x14ac:dyDescent="0.25">
      <c r="A75" s="252">
        <v>48</v>
      </c>
      <c r="B75" s="253" t="s">
        <v>321</v>
      </c>
      <c r="C75" s="273" t="s">
        <v>322</v>
      </c>
      <c r="D75" s="254" t="s">
        <v>138</v>
      </c>
      <c r="E75" s="255">
        <v>7</v>
      </c>
      <c r="F75" s="256"/>
      <c r="G75" s="257">
        <f>ROUND(E75*F75,2)</f>
        <v>0</v>
      </c>
      <c r="H75" s="235"/>
      <c r="I75" s="234">
        <f>ROUND(E75*H75,2)</f>
        <v>0</v>
      </c>
      <c r="J75" s="235"/>
      <c r="K75" s="234">
        <f>ROUND(E75*J75,2)</f>
        <v>0</v>
      </c>
      <c r="L75" s="234">
        <v>21</v>
      </c>
      <c r="M75" s="234">
        <f>G75*(1+L75/100)</f>
        <v>0</v>
      </c>
      <c r="N75" s="234">
        <v>2.2000000000000001E-4</v>
      </c>
      <c r="O75" s="234">
        <f>ROUND(E75*N75,2)</f>
        <v>0</v>
      </c>
      <c r="P75" s="234">
        <v>0</v>
      </c>
      <c r="Q75" s="234">
        <f>ROUND(E75*P75,2)</f>
        <v>0</v>
      </c>
      <c r="R75" s="234" t="s">
        <v>176</v>
      </c>
      <c r="S75" s="234" t="s">
        <v>125</v>
      </c>
      <c r="T75" s="234" t="s">
        <v>125</v>
      </c>
      <c r="U75" s="234">
        <v>0</v>
      </c>
      <c r="V75" s="234">
        <f>ROUND(E75*U75,2)</f>
        <v>0</v>
      </c>
      <c r="W75" s="234"/>
      <c r="X75" s="234" t="s">
        <v>177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178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31"/>
      <c r="B76" s="232"/>
      <c r="C76" s="274" t="s">
        <v>593</v>
      </c>
      <c r="D76" s="239"/>
      <c r="E76" s="240">
        <v>7</v>
      </c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168</v>
      </c>
      <c r="AH76" s="214">
        <v>5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0" outlineLevel="1" x14ac:dyDescent="0.25">
      <c r="A77" s="252">
        <v>49</v>
      </c>
      <c r="B77" s="253" t="s">
        <v>324</v>
      </c>
      <c r="C77" s="273" t="s">
        <v>325</v>
      </c>
      <c r="D77" s="254" t="s">
        <v>138</v>
      </c>
      <c r="E77" s="255">
        <v>12</v>
      </c>
      <c r="F77" s="256"/>
      <c r="G77" s="257">
        <f>ROUND(E77*F77,2)</f>
        <v>0</v>
      </c>
      <c r="H77" s="235"/>
      <c r="I77" s="234">
        <f>ROUND(E77*H77,2)</f>
        <v>0</v>
      </c>
      <c r="J77" s="235"/>
      <c r="K77" s="234">
        <f>ROUND(E77*J77,2)</f>
        <v>0</v>
      </c>
      <c r="L77" s="234">
        <v>21</v>
      </c>
      <c r="M77" s="234">
        <f>G77*(1+L77/100)</f>
        <v>0</v>
      </c>
      <c r="N77" s="234">
        <v>4.6000000000000001E-4</v>
      </c>
      <c r="O77" s="234">
        <f>ROUND(E77*N77,2)</f>
        <v>0.01</v>
      </c>
      <c r="P77" s="234">
        <v>0</v>
      </c>
      <c r="Q77" s="234">
        <f>ROUND(E77*P77,2)</f>
        <v>0</v>
      </c>
      <c r="R77" s="234" t="s">
        <v>176</v>
      </c>
      <c r="S77" s="234" t="s">
        <v>125</v>
      </c>
      <c r="T77" s="234" t="s">
        <v>125</v>
      </c>
      <c r="U77" s="234">
        <v>0</v>
      </c>
      <c r="V77" s="234">
        <f>ROUND(E77*U77,2)</f>
        <v>0</v>
      </c>
      <c r="W77" s="234"/>
      <c r="X77" s="234" t="s">
        <v>177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178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31"/>
      <c r="B78" s="232"/>
      <c r="C78" s="274" t="s">
        <v>594</v>
      </c>
      <c r="D78" s="239"/>
      <c r="E78" s="240">
        <v>12</v>
      </c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14"/>
      <c r="Z78" s="214"/>
      <c r="AA78" s="214"/>
      <c r="AB78" s="214"/>
      <c r="AC78" s="214"/>
      <c r="AD78" s="214"/>
      <c r="AE78" s="214"/>
      <c r="AF78" s="214"/>
      <c r="AG78" s="214" t="s">
        <v>168</v>
      </c>
      <c r="AH78" s="214">
        <v>5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0" outlineLevel="1" x14ac:dyDescent="0.25">
      <c r="A79" s="252">
        <v>50</v>
      </c>
      <c r="B79" s="253" t="s">
        <v>595</v>
      </c>
      <c r="C79" s="273" t="s">
        <v>596</v>
      </c>
      <c r="D79" s="254" t="s">
        <v>138</v>
      </c>
      <c r="E79" s="255">
        <v>3</v>
      </c>
      <c r="F79" s="256"/>
      <c r="G79" s="257">
        <f>ROUND(E79*F79,2)</f>
        <v>0</v>
      </c>
      <c r="H79" s="235"/>
      <c r="I79" s="234">
        <f>ROUND(E79*H79,2)</f>
        <v>0</v>
      </c>
      <c r="J79" s="235"/>
      <c r="K79" s="234">
        <f>ROUND(E79*J79,2)</f>
        <v>0</v>
      </c>
      <c r="L79" s="234">
        <v>21</v>
      </c>
      <c r="M79" s="234">
        <f>G79*(1+L79/100)</f>
        <v>0</v>
      </c>
      <c r="N79" s="234">
        <v>1.2199999999999999E-3</v>
      </c>
      <c r="O79" s="234">
        <f>ROUND(E79*N79,2)</f>
        <v>0</v>
      </c>
      <c r="P79" s="234">
        <v>0</v>
      </c>
      <c r="Q79" s="234">
        <f>ROUND(E79*P79,2)</f>
        <v>0</v>
      </c>
      <c r="R79" s="234" t="s">
        <v>176</v>
      </c>
      <c r="S79" s="234" t="s">
        <v>125</v>
      </c>
      <c r="T79" s="234" t="s">
        <v>125</v>
      </c>
      <c r="U79" s="234">
        <v>0</v>
      </c>
      <c r="V79" s="234">
        <f>ROUND(E79*U79,2)</f>
        <v>0</v>
      </c>
      <c r="W79" s="234"/>
      <c r="X79" s="234" t="s">
        <v>177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178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31"/>
      <c r="B80" s="232"/>
      <c r="C80" s="274" t="s">
        <v>597</v>
      </c>
      <c r="D80" s="239"/>
      <c r="E80" s="240">
        <v>3</v>
      </c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168</v>
      </c>
      <c r="AH80" s="214">
        <v>5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0" outlineLevel="1" x14ac:dyDescent="0.25">
      <c r="A81" s="252">
        <v>51</v>
      </c>
      <c r="B81" s="253" t="s">
        <v>598</v>
      </c>
      <c r="C81" s="273" t="s">
        <v>599</v>
      </c>
      <c r="D81" s="254" t="s">
        <v>138</v>
      </c>
      <c r="E81" s="255">
        <v>4</v>
      </c>
      <c r="F81" s="256"/>
      <c r="G81" s="257">
        <f>ROUND(E81*F81,2)</f>
        <v>0</v>
      </c>
      <c r="H81" s="235"/>
      <c r="I81" s="234">
        <f>ROUND(E81*H81,2)</f>
        <v>0</v>
      </c>
      <c r="J81" s="235"/>
      <c r="K81" s="234">
        <f>ROUND(E81*J81,2)</f>
        <v>0</v>
      </c>
      <c r="L81" s="234">
        <v>21</v>
      </c>
      <c r="M81" s="234">
        <f>G81*(1+L81/100)</f>
        <v>0</v>
      </c>
      <c r="N81" s="234">
        <v>3.62E-3</v>
      </c>
      <c r="O81" s="234">
        <f>ROUND(E81*N81,2)</f>
        <v>0.01</v>
      </c>
      <c r="P81" s="234">
        <v>0</v>
      </c>
      <c r="Q81" s="234">
        <f>ROUND(E81*P81,2)</f>
        <v>0</v>
      </c>
      <c r="R81" s="234" t="s">
        <v>176</v>
      </c>
      <c r="S81" s="234" t="s">
        <v>125</v>
      </c>
      <c r="T81" s="234" t="s">
        <v>125</v>
      </c>
      <c r="U81" s="234">
        <v>0</v>
      </c>
      <c r="V81" s="234">
        <f>ROUND(E81*U81,2)</f>
        <v>0</v>
      </c>
      <c r="W81" s="234"/>
      <c r="X81" s="234" t="s">
        <v>177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178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31"/>
      <c r="B82" s="232"/>
      <c r="C82" s="274" t="s">
        <v>600</v>
      </c>
      <c r="D82" s="239"/>
      <c r="E82" s="240">
        <v>4</v>
      </c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168</v>
      </c>
      <c r="AH82" s="214">
        <v>5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52">
        <v>52</v>
      </c>
      <c r="B83" s="253" t="s">
        <v>601</v>
      </c>
      <c r="C83" s="273" t="s">
        <v>602</v>
      </c>
      <c r="D83" s="254" t="s">
        <v>138</v>
      </c>
      <c r="E83" s="255">
        <v>2</v>
      </c>
      <c r="F83" s="256"/>
      <c r="G83" s="257">
        <f>ROUND(E83*F83,2)</f>
        <v>0</v>
      </c>
      <c r="H83" s="235"/>
      <c r="I83" s="234">
        <f>ROUND(E83*H83,2)</f>
        <v>0</v>
      </c>
      <c r="J83" s="235"/>
      <c r="K83" s="234">
        <f>ROUND(E83*J83,2)</f>
        <v>0</v>
      </c>
      <c r="L83" s="234">
        <v>21</v>
      </c>
      <c r="M83" s="234">
        <f>G83*(1+L83/100)</f>
        <v>0</v>
      </c>
      <c r="N83" s="234">
        <v>6.0999999999999997E-4</v>
      </c>
      <c r="O83" s="234">
        <f>ROUND(E83*N83,2)</f>
        <v>0</v>
      </c>
      <c r="P83" s="234">
        <v>0</v>
      </c>
      <c r="Q83" s="234">
        <f>ROUND(E83*P83,2)</f>
        <v>0</v>
      </c>
      <c r="R83" s="234" t="s">
        <v>176</v>
      </c>
      <c r="S83" s="234" t="s">
        <v>125</v>
      </c>
      <c r="T83" s="234" t="s">
        <v>125</v>
      </c>
      <c r="U83" s="234">
        <v>0</v>
      </c>
      <c r="V83" s="234">
        <f>ROUND(E83*U83,2)</f>
        <v>0</v>
      </c>
      <c r="W83" s="234"/>
      <c r="X83" s="234" t="s">
        <v>177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178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31"/>
      <c r="B84" s="232"/>
      <c r="C84" s="274" t="s">
        <v>603</v>
      </c>
      <c r="D84" s="239"/>
      <c r="E84" s="240">
        <v>2</v>
      </c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168</v>
      </c>
      <c r="AH84" s="214">
        <v>5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0" outlineLevel="1" x14ac:dyDescent="0.25">
      <c r="A85" s="258">
        <v>53</v>
      </c>
      <c r="B85" s="259" t="s">
        <v>604</v>
      </c>
      <c r="C85" s="270" t="s">
        <v>605</v>
      </c>
      <c r="D85" s="260" t="s">
        <v>138</v>
      </c>
      <c r="E85" s="261">
        <v>4</v>
      </c>
      <c r="F85" s="262"/>
      <c r="G85" s="263">
        <f>ROUND(E85*F85,2)</f>
        <v>0</v>
      </c>
      <c r="H85" s="235"/>
      <c r="I85" s="234">
        <f>ROUND(E85*H85,2)</f>
        <v>0</v>
      </c>
      <c r="J85" s="235"/>
      <c r="K85" s="234">
        <f>ROUND(E85*J85,2)</f>
        <v>0</v>
      </c>
      <c r="L85" s="234">
        <v>21</v>
      </c>
      <c r="M85" s="234">
        <f>G85*(1+L85/100)</f>
        <v>0</v>
      </c>
      <c r="N85" s="234">
        <v>2.5200000000000001E-3</v>
      </c>
      <c r="O85" s="234">
        <f>ROUND(E85*N85,2)</f>
        <v>0.01</v>
      </c>
      <c r="P85" s="234">
        <v>0</v>
      </c>
      <c r="Q85" s="234">
        <f>ROUND(E85*P85,2)</f>
        <v>0</v>
      </c>
      <c r="R85" s="234" t="s">
        <v>176</v>
      </c>
      <c r="S85" s="234" t="s">
        <v>125</v>
      </c>
      <c r="T85" s="234" t="s">
        <v>125</v>
      </c>
      <c r="U85" s="234">
        <v>0</v>
      </c>
      <c r="V85" s="234">
        <f>ROUND(E85*U85,2)</f>
        <v>0</v>
      </c>
      <c r="W85" s="234"/>
      <c r="X85" s="234" t="s">
        <v>177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178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0" outlineLevel="1" x14ac:dyDescent="0.25">
      <c r="A86" s="258">
        <v>54</v>
      </c>
      <c r="B86" s="259" t="s">
        <v>606</v>
      </c>
      <c r="C86" s="270" t="s">
        <v>607</v>
      </c>
      <c r="D86" s="260" t="s">
        <v>138</v>
      </c>
      <c r="E86" s="261">
        <v>4</v>
      </c>
      <c r="F86" s="262"/>
      <c r="G86" s="263">
        <f>ROUND(E86*F86,2)</f>
        <v>0</v>
      </c>
      <c r="H86" s="235"/>
      <c r="I86" s="234">
        <f>ROUND(E86*H86,2)</f>
        <v>0</v>
      </c>
      <c r="J86" s="235"/>
      <c r="K86" s="234">
        <f>ROUND(E86*J86,2)</f>
        <v>0</v>
      </c>
      <c r="L86" s="234">
        <v>21</v>
      </c>
      <c r="M86" s="234">
        <f>G86*(1+L86/100)</f>
        <v>0</v>
      </c>
      <c r="N86" s="234">
        <v>3.8400000000000001E-3</v>
      </c>
      <c r="O86" s="234">
        <f>ROUND(E86*N86,2)</f>
        <v>0.02</v>
      </c>
      <c r="P86" s="234">
        <v>0</v>
      </c>
      <c r="Q86" s="234">
        <f>ROUND(E86*P86,2)</f>
        <v>0</v>
      </c>
      <c r="R86" s="234" t="s">
        <v>176</v>
      </c>
      <c r="S86" s="234" t="s">
        <v>125</v>
      </c>
      <c r="T86" s="234" t="s">
        <v>125</v>
      </c>
      <c r="U86" s="234">
        <v>0</v>
      </c>
      <c r="V86" s="234">
        <f>ROUND(E86*U86,2)</f>
        <v>0</v>
      </c>
      <c r="W86" s="234"/>
      <c r="X86" s="234" t="s">
        <v>177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178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0" outlineLevel="1" x14ac:dyDescent="0.25">
      <c r="A87" s="258">
        <v>55</v>
      </c>
      <c r="B87" s="259" t="s">
        <v>608</v>
      </c>
      <c r="C87" s="270" t="s">
        <v>609</v>
      </c>
      <c r="D87" s="260" t="s">
        <v>138</v>
      </c>
      <c r="E87" s="261">
        <v>4</v>
      </c>
      <c r="F87" s="262"/>
      <c r="G87" s="263">
        <f>ROUND(E87*F87,2)</f>
        <v>0</v>
      </c>
      <c r="H87" s="235"/>
      <c r="I87" s="234">
        <f>ROUND(E87*H87,2)</f>
        <v>0</v>
      </c>
      <c r="J87" s="235"/>
      <c r="K87" s="234">
        <f>ROUND(E87*J87,2)</f>
        <v>0</v>
      </c>
      <c r="L87" s="234">
        <v>21</v>
      </c>
      <c r="M87" s="234">
        <f>G87*(1+L87/100)</f>
        <v>0</v>
      </c>
      <c r="N87" s="234">
        <v>6.2899999999999996E-3</v>
      </c>
      <c r="O87" s="234">
        <f>ROUND(E87*N87,2)</f>
        <v>0.03</v>
      </c>
      <c r="P87" s="234">
        <v>0</v>
      </c>
      <c r="Q87" s="234">
        <f>ROUND(E87*P87,2)</f>
        <v>0</v>
      </c>
      <c r="R87" s="234" t="s">
        <v>176</v>
      </c>
      <c r="S87" s="234" t="s">
        <v>125</v>
      </c>
      <c r="T87" s="234" t="s">
        <v>125</v>
      </c>
      <c r="U87" s="234">
        <v>0</v>
      </c>
      <c r="V87" s="234">
        <f>ROUND(E87*U87,2)</f>
        <v>0</v>
      </c>
      <c r="W87" s="234"/>
      <c r="X87" s="234" t="s">
        <v>177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178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52">
        <v>56</v>
      </c>
      <c r="B88" s="253" t="s">
        <v>610</v>
      </c>
      <c r="C88" s="273" t="s">
        <v>611</v>
      </c>
      <c r="D88" s="254" t="s">
        <v>138</v>
      </c>
      <c r="E88" s="255">
        <v>1</v>
      </c>
      <c r="F88" s="256"/>
      <c r="G88" s="257">
        <f>ROUND(E88*F88,2)</f>
        <v>0</v>
      </c>
      <c r="H88" s="235"/>
      <c r="I88" s="234">
        <f>ROUND(E88*H88,2)</f>
        <v>0</v>
      </c>
      <c r="J88" s="235"/>
      <c r="K88" s="234">
        <f>ROUND(E88*J88,2)</f>
        <v>0</v>
      </c>
      <c r="L88" s="234">
        <v>21</v>
      </c>
      <c r="M88" s="234">
        <f>G88*(1+L88/100)</f>
        <v>0</v>
      </c>
      <c r="N88" s="234">
        <v>1.1999999999999999E-3</v>
      </c>
      <c r="O88" s="234">
        <f>ROUND(E88*N88,2)</f>
        <v>0</v>
      </c>
      <c r="P88" s="234">
        <v>0</v>
      </c>
      <c r="Q88" s="234">
        <f>ROUND(E88*P88,2)</f>
        <v>0</v>
      </c>
      <c r="R88" s="234" t="s">
        <v>176</v>
      </c>
      <c r="S88" s="234" t="s">
        <v>125</v>
      </c>
      <c r="T88" s="234" t="s">
        <v>125</v>
      </c>
      <c r="U88" s="234">
        <v>0</v>
      </c>
      <c r="V88" s="234">
        <f>ROUND(E88*U88,2)</f>
        <v>0</v>
      </c>
      <c r="W88" s="234"/>
      <c r="X88" s="234" t="s">
        <v>177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178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31"/>
      <c r="B89" s="232"/>
      <c r="C89" s="274" t="s">
        <v>612</v>
      </c>
      <c r="D89" s="239"/>
      <c r="E89" s="240">
        <v>1</v>
      </c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168</v>
      </c>
      <c r="AH89" s="214">
        <v>5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31">
        <v>57</v>
      </c>
      <c r="B90" s="232" t="s">
        <v>348</v>
      </c>
      <c r="C90" s="275" t="s">
        <v>349</v>
      </c>
      <c r="D90" s="233" t="s">
        <v>0</v>
      </c>
      <c r="E90" s="266"/>
      <c r="F90" s="235"/>
      <c r="G90" s="234">
        <f>ROUND(E90*F90,2)</f>
        <v>0</v>
      </c>
      <c r="H90" s="235"/>
      <c r="I90" s="234">
        <f>ROUND(E90*H90,2)</f>
        <v>0</v>
      </c>
      <c r="J90" s="235"/>
      <c r="K90" s="234">
        <f>ROUND(E90*J90,2)</f>
        <v>0</v>
      </c>
      <c r="L90" s="234">
        <v>21</v>
      </c>
      <c r="M90" s="234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4"/>
      <c r="S90" s="234" t="s">
        <v>125</v>
      </c>
      <c r="T90" s="234" t="s">
        <v>125</v>
      </c>
      <c r="U90" s="234">
        <v>0</v>
      </c>
      <c r="V90" s="234">
        <f>ROUND(E90*U90,2)</f>
        <v>0</v>
      </c>
      <c r="W90" s="234"/>
      <c r="X90" s="234" t="s">
        <v>187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188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13" x14ac:dyDescent="0.25">
      <c r="A91" s="242" t="s">
        <v>120</v>
      </c>
      <c r="B91" s="243" t="s">
        <v>80</v>
      </c>
      <c r="C91" s="269" t="s">
        <v>81</v>
      </c>
      <c r="D91" s="244"/>
      <c r="E91" s="245"/>
      <c r="F91" s="246"/>
      <c r="G91" s="247">
        <f>SUMIF(AG92:AG105,"&lt;&gt;NOR",G92:G105)</f>
        <v>0</v>
      </c>
      <c r="H91" s="241"/>
      <c r="I91" s="241">
        <f>SUM(I92:I105)</f>
        <v>0</v>
      </c>
      <c r="J91" s="241"/>
      <c r="K91" s="241">
        <f>SUM(K92:K105)</f>
        <v>0</v>
      </c>
      <c r="L91" s="241"/>
      <c r="M91" s="241">
        <f>SUM(M92:M105)</f>
        <v>0</v>
      </c>
      <c r="N91" s="241"/>
      <c r="O91" s="241">
        <f>SUM(O92:O105)</f>
        <v>0.01</v>
      </c>
      <c r="P91" s="241"/>
      <c r="Q91" s="241">
        <f>SUM(Q92:Q105)</f>
        <v>0</v>
      </c>
      <c r="R91" s="241"/>
      <c r="S91" s="241"/>
      <c r="T91" s="241"/>
      <c r="U91" s="241"/>
      <c r="V91" s="241">
        <f>SUM(V92:V105)</f>
        <v>1.86</v>
      </c>
      <c r="W91" s="241"/>
      <c r="X91" s="241"/>
      <c r="AG91" t="s">
        <v>121</v>
      </c>
    </row>
    <row r="92" spans="1:60" outlineLevel="1" x14ac:dyDescent="0.25">
      <c r="A92" s="252">
        <v>58</v>
      </c>
      <c r="B92" s="253" t="s">
        <v>368</v>
      </c>
      <c r="C92" s="273" t="s">
        <v>369</v>
      </c>
      <c r="D92" s="254" t="s">
        <v>138</v>
      </c>
      <c r="E92" s="255">
        <v>2</v>
      </c>
      <c r="F92" s="256"/>
      <c r="G92" s="257">
        <f>ROUND(E92*F92,2)</f>
        <v>0</v>
      </c>
      <c r="H92" s="235"/>
      <c r="I92" s="234">
        <f>ROUND(E92*H92,2)</f>
        <v>0</v>
      </c>
      <c r="J92" s="235"/>
      <c r="K92" s="234">
        <f>ROUND(E92*J92,2)</f>
        <v>0</v>
      </c>
      <c r="L92" s="234">
        <v>21</v>
      </c>
      <c r="M92" s="234">
        <f>G92*(1+L92/100)</f>
        <v>0</v>
      </c>
      <c r="N92" s="234">
        <v>2.5200000000000001E-3</v>
      </c>
      <c r="O92" s="234">
        <f>ROUND(E92*N92,2)</f>
        <v>0.01</v>
      </c>
      <c r="P92" s="234">
        <v>0</v>
      </c>
      <c r="Q92" s="234">
        <f>ROUND(E92*P92,2)</f>
        <v>0</v>
      </c>
      <c r="R92" s="234"/>
      <c r="S92" s="234" t="s">
        <v>125</v>
      </c>
      <c r="T92" s="234" t="s">
        <v>125</v>
      </c>
      <c r="U92" s="234">
        <v>0.433</v>
      </c>
      <c r="V92" s="234">
        <f>ROUND(E92*U92,2)</f>
        <v>0.87</v>
      </c>
      <c r="W92" s="234"/>
      <c r="X92" s="234" t="s">
        <v>126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127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31"/>
      <c r="B93" s="232"/>
      <c r="C93" s="272" t="s">
        <v>613</v>
      </c>
      <c r="D93" s="265"/>
      <c r="E93" s="265"/>
      <c r="F93" s="265"/>
      <c r="G93" s="265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164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31"/>
      <c r="B94" s="232"/>
      <c r="C94" s="276" t="s">
        <v>646</v>
      </c>
      <c r="D94" s="267"/>
      <c r="E94" s="267"/>
      <c r="F94" s="267"/>
      <c r="G94" s="267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164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31"/>
      <c r="B95" s="232"/>
      <c r="C95" s="276" t="s">
        <v>614</v>
      </c>
      <c r="D95" s="267"/>
      <c r="E95" s="267"/>
      <c r="F95" s="267"/>
      <c r="G95" s="267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164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52">
        <v>59</v>
      </c>
      <c r="B96" s="253" t="s">
        <v>615</v>
      </c>
      <c r="C96" s="273" t="s">
        <v>369</v>
      </c>
      <c r="D96" s="254" t="s">
        <v>138</v>
      </c>
      <c r="E96" s="255">
        <v>1</v>
      </c>
      <c r="F96" s="256"/>
      <c r="G96" s="257">
        <f>ROUND(E96*F96,2)</f>
        <v>0</v>
      </c>
      <c r="H96" s="235"/>
      <c r="I96" s="234">
        <f>ROUND(E96*H96,2)</f>
        <v>0</v>
      </c>
      <c r="J96" s="235"/>
      <c r="K96" s="234">
        <f>ROUND(E96*J96,2)</f>
        <v>0</v>
      </c>
      <c r="L96" s="234">
        <v>21</v>
      </c>
      <c r="M96" s="234">
        <f>G96*(1+L96/100)</f>
        <v>0</v>
      </c>
      <c r="N96" s="234">
        <v>2.5699999999999998E-3</v>
      </c>
      <c r="O96" s="234">
        <f>ROUND(E96*N96,2)</f>
        <v>0</v>
      </c>
      <c r="P96" s="234">
        <v>0</v>
      </c>
      <c r="Q96" s="234">
        <f>ROUND(E96*P96,2)</f>
        <v>0</v>
      </c>
      <c r="R96" s="234"/>
      <c r="S96" s="234" t="s">
        <v>125</v>
      </c>
      <c r="T96" s="234" t="s">
        <v>125</v>
      </c>
      <c r="U96" s="234">
        <v>0.433</v>
      </c>
      <c r="V96" s="234">
        <f>ROUND(E96*U96,2)</f>
        <v>0.43</v>
      </c>
      <c r="W96" s="234"/>
      <c r="X96" s="234" t="s">
        <v>126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127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31"/>
      <c r="B97" s="232"/>
      <c r="C97" s="272" t="s">
        <v>616</v>
      </c>
      <c r="D97" s="265"/>
      <c r="E97" s="265"/>
      <c r="F97" s="265"/>
      <c r="G97" s="265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164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31"/>
      <c r="B98" s="232"/>
      <c r="C98" s="276" t="s">
        <v>646</v>
      </c>
      <c r="D98" s="267"/>
      <c r="E98" s="267"/>
      <c r="F98" s="267"/>
      <c r="G98" s="267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164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31"/>
      <c r="B99" s="232"/>
      <c r="C99" s="276" t="s">
        <v>614</v>
      </c>
      <c r="D99" s="267"/>
      <c r="E99" s="267"/>
      <c r="F99" s="267"/>
      <c r="G99" s="267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164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52">
        <v>60</v>
      </c>
      <c r="B100" s="253" t="s">
        <v>371</v>
      </c>
      <c r="C100" s="273" t="s">
        <v>617</v>
      </c>
      <c r="D100" s="254" t="s">
        <v>138</v>
      </c>
      <c r="E100" s="255">
        <v>2</v>
      </c>
      <c r="F100" s="256"/>
      <c r="G100" s="257">
        <f>ROUND(E100*F100,2)</f>
        <v>0</v>
      </c>
      <c r="H100" s="235"/>
      <c r="I100" s="234">
        <f>ROUND(E100*H100,2)</f>
        <v>0</v>
      </c>
      <c r="J100" s="235"/>
      <c r="K100" s="234">
        <f>ROUND(E100*J100,2)</f>
        <v>0</v>
      </c>
      <c r="L100" s="234">
        <v>21</v>
      </c>
      <c r="M100" s="234">
        <f>G100*(1+L100/100)</f>
        <v>0</v>
      </c>
      <c r="N100" s="234">
        <v>2.4000000000000001E-4</v>
      </c>
      <c r="O100" s="234">
        <f>ROUND(E100*N100,2)</f>
        <v>0</v>
      </c>
      <c r="P100" s="234">
        <v>0</v>
      </c>
      <c r="Q100" s="234">
        <f>ROUND(E100*P100,2)</f>
        <v>0</v>
      </c>
      <c r="R100" s="234"/>
      <c r="S100" s="234" t="s">
        <v>125</v>
      </c>
      <c r="T100" s="234" t="s">
        <v>125</v>
      </c>
      <c r="U100" s="234">
        <v>0.27800000000000002</v>
      </c>
      <c r="V100" s="234">
        <f>ROUND(E100*U100,2)</f>
        <v>0.56000000000000005</v>
      </c>
      <c r="W100" s="234"/>
      <c r="X100" s="234" t="s">
        <v>126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127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31"/>
      <c r="B101" s="232"/>
      <c r="C101" s="272" t="s">
        <v>373</v>
      </c>
      <c r="D101" s="265"/>
      <c r="E101" s="265"/>
      <c r="F101" s="265"/>
      <c r="G101" s="265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164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52">
        <v>61</v>
      </c>
      <c r="B102" s="253" t="s">
        <v>374</v>
      </c>
      <c r="C102" s="273" t="s">
        <v>618</v>
      </c>
      <c r="D102" s="254" t="s">
        <v>152</v>
      </c>
      <c r="E102" s="255">
        <v>1</v>
      </c>
      <c r="F102" s="256"/>
      <c r="G102" s="257">
        <f>ROUND(E102*F102,2)</f>
        <v>0</v>
      </c>
      <c r="H102" s="235"/>
      <c r="I102" s="234">
        <f>ROUND(E102*H102,2)</f>
        <v>0</v>
      </c>
      <c r="J102" s="235"/>
      <c r="K102" s="234">
        <f>ROUND(E102*J102,2)</f>
        <v>0</v>
      </c>
      <c r="L102" s="234">
        <v>21</v>
      </c>
      <c r="M102" s="234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4"/>
      <c r="S102" s="234" t="s">
        <v>144</v>
      </c>
      <c r="T102" s="234" t="s">
        <v>145</v>
      </c>
      <c r="U102" s="234">
        <v>0</v>
      </c>
      <c r="V102" s="234">
        <f>ROUND(E102*U102,2)</f>
        <v>0</v>
      </c>
      <c r="W102" s="234"/>
      <c r="X102" s="234" t="s">
        <v>126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127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31"/>
      <c r="B103" s="232"/>
      <c r="C103" s="272" t="s">
        <v>647</v>
      </c>
      <c r="D103" s="265"/>
      <c r="E103" s="265"/>
      <c r="F103" s="265"/>
      <c r="G103" s="265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164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31"/>
      <c r="B104" s="232"/>
      <c r="C104" s="276" t="s">
        <v>619</v>
      </c>
      <c r="D104" s="267"/>
      <c r="E104" s="267"/>
      <c r="F104" s="267"/>
      <c r="G104" s="267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164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31">
        <v>62</v>
      </c>
      <c r="B105" s="232" t="s">
        <v>388</v>
      </c>
      <c r="C105" s="275" t="s">
        <v>389</v>
      </c>
      <c r="D105" s="233" t="s">
        <v>0</v>
      </c>
      <c r="E105" s="266"/>
      <c r="F105" s="235"/>
      <c r="G105" s="234">
        <f>ROUND(E105*F105,2)</f>
        <v>0</v>
      </c>
      <c r="H105" s="235"/>
      <c r="I105" s="234">
        <f>ROUND(E105*H105,2)</f>
        <v>0</v>
      </c>
      <c r="J105" s="235"/>
      <c r="K105" s="234">
        <f>ROUND(E105*J105,2)</f>
        <v>0</v>
      </c>
      <c r="L105" s="234">
        <v>21</v>
      </c>
      <c r="M105" s="234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4"/>
      <c r="S105" s="234" t="s">
        <v>125</v>
      </c>
      <c r="T105" s="234" t="s">
        <v>125</v>
      </c>
      <c r="U105" s="234">
        <v>0</v>
      </c>
      <c r="V105" s="234">
        <f>ROUND(E105*U105,2)</f>
        <v>0</v>
      </c>
      <c r="W105" s="234"/>
      <c r="X105" s="234" t="s">
        <v>187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188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13" x14ac:dyDescent="0.25">
      <c r="A106" s="242" t="s">
        <v>120</v>
      </c>
      <c r="B106" s="243" t="s">
        <v>82</v>
      </c>
      <c r="C106" s="269" t="s">
        <v>83</v>
      </c>
      <c r="D106" s="244"/>
      <c r="E106" s="245"/>
      <c r="F106" s="246"/>
      <c r="G106" s="247">
        <f>SUMIF(AG107:AG115,"&lt;&gt;NOR",G107:G115)</f>
        <v>0</v>
      </c>
      <c r="H106" s="241"/>
      <c r="I106" s="241">
        <f>SUM(I107:I115)</f>
        <v>0</v>
      </c>
      <c r="J106" s="241"/>
      <c r="K106" s="241">
        <f>SUM(K107:K115)</f>
        <v>0</v>
      </c>
      <c r="L106" s="241"/>
      <c r="M106" s="241">
        <f>SUM(M107:M115)</f>
        <v>0</v>
      </c>
      <c r="N106" s="241"/>
      <c r="O106" s="241">
        <f>SUM(O107:O115)</f>
        <v>0</v>
      </c>
      <c r="P106" s="241"/>
      <c r="Q106" s="241">
        <f>SUM(Q107:Q115)</f>
        <v>0</v>
      </c>
      <c r="R106" s="241"/>
      <c r="S106" s="241"/>
      <c r="T106" s="241"/>
      <c r="U106" s="241"/>
      <c r="V106" s="241">
        <f>SUM(V107:V115)</f>
        <v>0</v>
      </c>
      <c r="W106" s="241"/>
      <c r="X106" s="241"/>
      <c r="AG106" t="s">
        <v>121</v>
      </c>
    </row>
    <row r="107" spans="1:60" ht="20" outlineLevel="1" x14ac:dyDescent="0.25">
      <c r="A107" s="258">
        <v>63</v>
      </c>
      <c r="B107" s="259" t="s">
        <v>390</v>
      </c>
      <c r="C107" s="270" t="s">
        <v>620</v>
      </c>
      <c r="D107" s="260" t="s">
        <v>152</v>
      </c>
      <c r="E107" s="261">
        <v>2</v>
      </c>
      <c r="F107" s="262"/>
      <c r="G107" s="263">
        <f>ROUND(E107*F107,2)</f>
        <v>0</v>
      </c>
      <c r="H107" s="235"/>
      <c r="I107" s="234">
        <f>ROUND(E107*H107,2)</f>
        <v>0</v>
      </c>
      <c r="J107" s="235"/>
      <c r="K107" s="234">
        <f>ROUND(E107*J107,2)</f>
        <v>0</v>
      </c>
      <c r="L107" s="234">
        <v>21</v>
      </c>
      <c r="M107" s="234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4"/>
      <c r="S107" s="234" t="s">
        <v>144</v>
      </c>
      <c r="T107" s="234" t="s">
        <v>145</v>
      </c>
      <c r="U107" s="234">
        <v>0</v>
      </c>
      <c r="V107" s="234">
        <f>ROUND(E107*U107,2)</f>
        <v>0</v>
      </c>
      <c r="W107" s="234"/>
      <c r="X107" s="234" t="s">
        <v>126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127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0" outlineLevel="1" x14ac:dyDescent="0.25">
      <c r="A108" s="258">
        <v>64</v>
      </c>
      <c r="B108" s="259" t="s">
        <v>392</v>
      </c>
      <c r="C108" s="270" t="s">
        <v>621</v>
      </c>
      <c r="D108" s="260" t="s">
        <v>152</v>
      </c>
      <c r="E108" s="261">
        <v>2</v>
      </c>
      <c r="F108" s="262"/>
      <c r="G108" s="263">
        <f>ROUND(E108*F108,2)</f>
        <v>0</v>
      </c>
      <c r="H108" s="235"/>
      <c r="I108" s="234">
        <f>ROUND(E108*H108,2)</f>
        <v>0</v>
      </c>
      <c r="J108" s="235"/>
      <c r="K108" s="234">
        <f>ROUND(E108*J108,2)</f>
        <v>0</v>
      </c>
      <c r="L108" s="234">
        <v>21</v>
      </c>
      <c r="M108" s="234">
        <f>G108*(1+L108/100)</f>
        <v>0</v>
      </c>
      <c r="N108" s="234">
        <v>0</v>
      </c>
      <c r="O108" s="234">
        <f>ROUND(E108*N108,2)</f>
        <v>0</v>
      </c>
      <c r="P108" s="234">
        <v>0</v>
      </c>
      <c r="Q108" s="234">
        <f>ROUND(E108*P108,2)</f>
        <v>0</v>
      </c>
      <c r="R108" s="234"/>
      <c r="S108" s="234" t="s">
        <v>144</v>
      </c>
      <c r="T108" s="234" t="s">
        <v>145</v>
      </c>
      <c r="U108" s="234">
        <v>0</v>
      </c>
      <c r="V108" s="234">
        <f>ROUND(E108*U108,2)</f>
        <v>0</v>
      </c>
      <c r="W108" s="234"/>
      <c r="X108" s="234" t="s">
        <v>126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127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0" outlineLevel="1" x14ac:dyDescent="0.25">
      <c r="A109" s="258">
        <v>65</v>
      </c>
      <c r="B109" s="259" t="s">
        <v>622</v>
      </c>
      <c r="C109" s="270" t="s">
        <v>623</v>
      </c>
      <c r="D109" s="260" t="s">
        <v>152</v>
      </c>
      <c r="E109" s="261">
        <v>4</v>
      </c>
      <c r="F109" s="262"/>
      <c r="G109" s="263">
        <f>ROUND(E109*F109,2)</f>
        <v>0</v>
      </c>
      <c r="H109" s="235"/>
      <c r="I109" s="234">
        <f>ROUND(E109*H109,2)</f>
        <v>0</v>
      </c>
      <c r="J109" s="235"/>
      <c r="K109" s="234">
        <f>ROUND(E109*J109,2)</f>
        <v>0</v>
      </c>
      <c r="L109" s="234">
        <v>21</v>
      </c>
      <c r="M109" s="234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4"/>
      <c r="S109" s="234" t="s">
        <v>144</v>
      </c>
      <c r="T109" s="234" t="s">
        <v>145</v>
      </c>
      <c r="U109" s="234">
        <v>0</v>
      </c>
      <c r="V109" s="234">
        <f>ROUND(E109*U109,2)</f>
        <v>0</v>
      </c>
      <c r="W109" s="234"/>
      <c r="X109" s="234" t="s">
        <v>126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127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0" outlineLevel="1" x14ac:dyDescent="0.25">
      <c r="A110" s="258">
        <v>66</v>
      </c>
      <c r="B110" s="259" t="s">
        <v>624</v>
      </c>
      <c r="C110" s="270" t="s">
        <v>625</v>
      </c>
      <c r="D110" s="260" t="s">
        <v>152</v>
      </c>
      <c r="E110" s="261">
        <v>2</v>
      </c>
      <c r="F110" s="262"/>
      <c r="G110" s="263">
        <f>ROUND(E110*F110,2)</f>
        <v>0</v>
      </c>
      <c r="H110" s="235"/>
      <c r="I110" s="234">
        <f>ROUND(E110*H110,2)</f>
        <v>0</v>
      </c>
      <c r="J110" s="235"/>
      <c r="K110" s="234">
        <f>ROUND(E110*J110,2)</f>
        <v>0</v>
      </c>
      <c r="L110" s="234">
        <v>21</v>
      </c>
      <c r="M110" s="234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4"/>
      <c r="S110" s="234" t="s">
        <v>144</v>
      </c>
      <c r="T110" s="234" t="s">
        <v>145</v>
      </c>
      <c r="U110" s="234">
        <v>0</v>
      </c>
      <c r="V110" s="234">
        <f>ROUND(E110*U110,2)</f>
        <v>0</v>
      </c>
      <c r="W110" s="234"/>
      <c r="X110" s="234" t="s">
        <v>126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127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0" outlineLevel="1" x14ac:dyDescent="0.25">
      <c r="A111" s="258">
        <v>67</v>
      </c>
      <c r="B111" s="259" t="s">
        <v>626</v>
      </c>
      <c r="C111" s="270" t="s">
        <v>627</v>
      </c>
      <c r="D111" s="260" t="s">
        <v>152</v>
      </c>
      <c r="E111" s="261">
        <v>2</v>
      </c>
      <c r="F111" s="262"/>
      <c r="G111" s="263">
        <f>ROUND(E111*F111,2)</f>
        <v>0</v>
      </c>
      <c r="H111" s="235"/>
      <c r="I111" s="234">
        <f>ROUND(E111*H111,2)</f>
        <v>0</v>
      </c>
      <c r="J111" s="235"/>
      <c r="K111" s="234">
        <f>ROUND(E111*J111,2)</f>
        <v>0</v>
      </c>
      <c r="L111" s="234">
        <v>21</v>
      </c>
      <c r="M111" s="234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4"/>
      <c r="S111" s="234" t="s">
        <v>144</v>
      </c>
      <c r="T111" s="234" t="s">
        <v>145</v>
      </c>
      <c r="U111" s="234">
        <v>0</v>
      </c>
      <c r="V111" s="234">
        <f>ROUND(E111*U111,2)</f>
        <v>0</v>
      </c>
      <c r="W111" s="234"/>
      <c r="X111" s="234" t="s">
        <v>126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127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0" outlineLevel="1" x14ac:dyDescent="0.25">
      <c r="A112" s="258">
        <v>68</v>
      </c>
      <c r="B112" s="259" t="s">
        <v>628</v>
      </c>
      <c r="C112" s="270" t="s">
        <v>629</v>
      </c>
      <c r="D112" s="260" t="s">
        <v>152</v>
      </c>
      <c r="E112" s="261">
        <v>3</v>
      </c>
      <c r="F112" s="262"/>
      <c r="G112" s="263">
        <f>ROUND(E112*F112,2)</f>
        <v>0</v>
      </c>
      <c r="H112" s="235"/>
      <c r="I112" s="234">
        <f>ROUND(E112*H112,2)</f>
        <v>0</v>
      </c>
      <c r="J112" s="235"/>
      <c r="K112" s="234">
        <f>ROUND(E112*J112,2)</f>
        <v>0</v>
      </c>
      <c r="L112" s="234">
        <v>21</v>
      </c>
      <c r="M112" s="234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4"/>
      <c r="S112" s="234" t="s">
        <v>144</v>
      </c>
      <c r="T112" s="234" t="s">
        <v>145</v>
      </c>
      <c r="U112" s="234">
        <v>0</v>
      </c>
      <c r="V112" s="234">
        <f>ROUND(E112*U112,2)</f>
        <v>0</v>
      </c>
      <c r="W112" s="234"/>
      <c r="X112" s="234" t="s">
        <v>126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127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52">
        <v>69</v>
      </c>
      <c r="B113" s="253" t="s">
        <v>630</v>
      </c>
      <c r="C113" s="273" t="s">
        <v>393</v>
      </c>
      <c r="D113" s="254" t="s">
        <v>394</v>
      </c>
      <c r="E113" s="255">
        <v>100</v>
      </c>
      <c r="F113" s="256"/>
      <c r="G113" s="257">
        <f>ROUND(E113*F113,2)</f>
        <v>0</v>
      </c>
      <c r="H113" s="235"/>
      <c r="I113" s="234">
        <f>ROUND(E113*H113,2)</f>
        <v>0</v>
      </c>
      <c r="J113" s="235"/>
      <c r="K113" s="234">
        <f>ROUND(E113*J113,2)</f>
        <v>0</v>
      </c>
      <c r="L113" s="234">
        <v>21</v>
      </c>
      <c r="M113" s="234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4"/>
      <c r="S113" s="234" t="s">
        <v>144</v>
      </c>
      <c r="T113" s="234" t="s">
        <v>145</v>
      </c>
      <c r="U113" s="234">
        <v>0</v>
      </c>
      <c r="V113" s="234">
        <f>ROUND(E113*U113,2)</f>
        <v>0</v>
      </c>
      <c r="W113" s="234"/>
      <c r="X113" s="234" t="s">
        <v>126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127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31"/>
      <c r="B114" s="232"/>
      <c r="C114" s="272" t="s">
        <v>395</v>
      </c>
      <c r="D114" s="265"/>
      <c r="E114" s="265"/>
      <c r="F114" s="265"/>
      <c r="G114" s="265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164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31">
        <v>70</v>
      </c>
      <c r="B115" s="232" t="s">
        <v>396</v>
      </c>
      <c r="C115" s="275" t="s">
        <v>397</v>
      </c>
      <c r="D115" s="233" t="s">
        <v>0</v>
      </c>
      <c r="E115" s="266"/>
      <c r="F115" s="235"/>
      <c r="G115" s="234">
        <f>ROUND(E115*F115,2)</f>
        <v>0</v>
      </c>
      <c r="H115" s="235"/>
      <c r="I115" s="234">
        <f>ROUND(E115*H115,2)</f>
        <v>0</v>
      </c>
      <c r="J115" s="235"/>
      <c r="K115" s="234">
        <f>ROUND(E115*J115,2)</f>
        <v>0</v>
      </c>
      <c r="L115" s="234">
        <v>21</v>
      </c>
      <c r="M115" s="234">
        <f>G115*(1+L115/100)</f>
        <v>0</v>
      </c>
      <c r="N115" s="234">
        <v>0</v>
      </c>
      <c r="O115" s="234">
        <f>ROUND(E115*N115,2)</f>
        <v>0</v>
      </c>
      <c r="P115" s="234">
        <v>0</v>
      </c>
      <c r="Q115" s="234">
        <f>ROUND(E115*P115,2)</f>
        <v>0</v>
      </c>
      <c r="R115" s="234"/>
      <c r="S115" s="234" t="s">
        <v>125</v>
      </c>
      <c r="T115" s="234" t="s">
        <v>125</v>
      </c>
      <c r="U115" s="234">
        <v>0</v>
      </c>
      <c r="V115" s="234">
        <f>ROUND(E115*U115,2)</f>
        <v>0</v>
      </c>
      <c r="W115" s="234"/>
      <c r="X115" s="234" t="s">
        <v>187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188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13" x14ac:dyDescent="0.25">
      <c r="A116" s="242" t="s">
        <v>120</v>
      </c>
      <c r="B116" s="243" t="s">
        <v>84</v>
      </c>
      <c r="C116" s="269" t="s">
        <v>85</v>
      </c>
      <c r="D116" s="244"/>
      <c r="E116" s="245"/>
      <c r="F116" s="246"/>
      <c r="G116" s="247">
        <f>SUMIF(AG117:AG125,"&lt;&gt;NOR",G117:G125)</f>
        <v>0</v>
      </c>
      <c r="H116" s="241"/>
      <c r="I116" s="241">
        <f>SUM(I117:I125)</f>
        <v>0</v>
      </c>
      <c r="J116" s="241"/>
      <c r="K116" s="241">
        <f>SUM(K117:K125)</f>
        <v>0</v>
      </c>
      <c r="L116" s="241"/>
      <c r="M116" s="241">
        <f>SUM(M117:M125)</f>
        <v>0</v>
      </c>
      <c r="N116" s="241"/>
      <c r="O116" s="241">
        <f>SUM(O117:O125)</f>
        <v>0</v>
      </c>
      <c r="P116" s="241"/>
      <c r="Q116" s="241">
        <f>SUM(Q117:Q125)</f>
        <v>0</v>
      </c>
      <c r="R116" s="241"/>
      <c r="S116" s="241"/>
      <c r="T116" s="241"/>
      <c r="U116" s="241"/>
      <c r="V116" s="241">
        <f>SUM(V117:V125)</f>
        <v>3.33</v>
      </c>
      <c r="W116" s="241"/>
      <c r="X116" s="241"/>
      <c r="AG116" t="s">
        <v>121</v>
      </c>
    </row>
    <row r="117" spans="1:60" outlineLevel="1" x14ac:dyDescent="0.25">
      <c r="A117" s="252">
        <v>71</v>
      </c>
      <c r="B117" s="253" t="s">
        <v>398</v>
      </c>
      <c r="C117" s="273" t="s">
        <v>399</v>
      </c>
      <c r="D117" s="254" t="s">
        <v>400</v>
      </c>
      <c r="E117" s="255">
        <v>6</v>
      </c>
      <c r="F117" s="256"/>
      <c r="G117" s="257">
        <f>ROUND(E117*F117,2)</f>
        <v>0</v>
      </c>
      <c r="H117" s="235"/>
      <c r="I117" s="234">
        <f>ROUND(E117*H117,2)</f>
        <v>0</v>
      </c>
      <c r="J117" s="235"/>
      <c r="K117" s="234">
        <f>ROUND(E117*J117,2)</f>
        <v>0</v>
      </c>
      <c r="L117" s="234">
        <v>21</v>
      </c>
      <c r="M117" s="234">
        <f>G117*(1+L117/100)</f>
        <v>0</v>
      </c>
      <c r="N117" s="234">
        <v>2.4000000000000001E-4</v>
      </c>
      <c r="O117" s="234">
        <f>ROUND(E117*N117,2)</f>
        <v>0</v>
      </c>
      <c r="P117" s="234">
        <v>0</v>
      </c>
      <c r="Q117" s="234">
        <f>ROUND(E117*P117,2)</f>
        <v>0</v>
      </c>
      <c r="R117" s="234"/>
      <c r="S117" s="234" t="s">
        <v>125</v>
      </c>
      <c r="T117" s="234" t="s">
        <v>125</v>
      </c>
      <c r="U117" s="234">
        <v>0.28699999999999998</v>
      </c>
      <c r="V117" s="234">
        <f>ROUND(E117*U117,2)</f>
        <v>1.72</v>
      </c>
      <c r="W117" s="234"/>
      <c r="X117" s="234" t="s">
        <v>126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127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31"/>
      <c r="B118" s="232"/>
      <c r="C118" s="272" t="s">
        <v>513</v>
      </c>
      <c r="D118" s="265"/>
      <c r="E118" s="265"/>
      <c r="F118" s="265"/>
      <c r="G118" s="265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164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31"/>
      <c r="B119" s="232"/>
      <c r="C119" s="276" t="s">
        <v>401</v>
      </c>
      <c r="D119" s="267"/>
      <c r="E119" s="267"/>
      <c r="F119" s="267"/>
      <c r="G119" s="267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164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52">
        <v>72</v>
      </c>
      <c r="B120" s="253" t="s">
        <v>631</v>
      </c>
      <c r="C120" s="273" t="s">
        <v>632</v>
      </c>
      <c r="D120" s="254" t="s">
        <v>400</v>
      </c>
      <c r="E120" s="255">
        <v>4</v>
      </c>
      <c r="F120" s="256"/>
      <c r="G120" s="257">
        <f>ROUND(E120*F120,2)</f>
        <v>0</v>
      </c>
      <c r="H120" s="235"/>
      <c r="I120" s="234">
        <f>ROUND(E120*H120,2)</f>
        <v>0</v>
      </c>
      <c r="J120" s="235"/>
      <c r="K120" s="234">
        <f>ROUND(E120*J120,2)</f>
        <v>0</v>
      </c>
      <c r="L120" s="234">
        <v>21</v>
      </c>
      <c r="M120" s="234">
        <f>G120*(1+L120/100)</f>
        <v>0</v>
      </c>
      <c r="N120" s="234">
        <v>3.1E-4</v>
      </c>
      <c r="O120" s="234">
        <f>ROUND(E120*N120,2)</f>
        <v>0</v>
      </c>
      <c r="P120" s="234">
        <v>0</v>
      </c>
      <c r="Q120" s="234">
        <f>ROUND(E120*P120,2)</f>
        <v>0</v>
      </c>
      <c r="R120" s="234"/>
      <c r="S120" s="234" t="s">
        <v>125</v>
      </c>
      <c r="T120" s="234" t="s">
        <v>125</v>
      </c>
      <c r="U120" s="234">
        <v>0.40300000000000002</v>
      </c>
      <c r="V120" s="234">
        <f>ROUND(E120*U120,2)</f>
        <v>1.61</v>
      </c>
      <c r="W120" s="234"/>
      <c r="X120" s="234" t="s">
        <v>126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127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31"/>
      <c r="B121" s="232"/>
      <c r="C121" s="272" t="s">
        <v>513</v>
      </c>
      <c r="D121" s="265"/>
      <c r="E121" s="265"/>
      <c r="F121" s="265"/>
      <c r="G121" s="265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164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31"/>
      <c r="B122" s="232"/>
      <c r="C122" s="276" t="s">
        <v>633</v>
      </c>
      <c r="D122" s="267"/>
      <c r="E122" s="267"/>
      <c r="F122" s="267"/>
      <c r="G122" s="267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164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31"/>
      <c r="B123" s="232"/>
      <c r="C123" s="276" t="s">
        <v>634</v>
      </c>
      <c r="D123" s="267"/>
      <c r="E123" s="267"/>
      <c r="F123" s="267"/>
      <c r="G123" s="267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164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31"/>
      <c r="B124" s="232"/>
      <c r="C124" s="274" t="s">
        <v>635</v>
      </c>
      <c r="D124" s="239"/>
      <c r="E124" s="240">
        <v>2</v>
      </c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168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31"/>
      <c r="B125" s="232"/>
      <c r="C125" s="274" t="s">
        <v>636</v>
      </c>
      <c r="D125" s="239"/>
      <c r="E125" s="240">
        <v>2</v>
      </c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168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13" x14ac:dyDescent="0.25">
      <c r="A126" s="242" t="s">
        <v>120</v>
      </c>
      <c r="B126" s="243" t="s">
        <v>90</v>
      </c>
      <c r="C126" s="269" t="s">
        <v>91</v>
      </c>
      <c r="D126" s="244"/>
      <c r="E126" s="245"/>
      <c r="F126" s="246"/>
      <c r="G126" s="247">
        <f>SUMIF(AG127:AG132,"&lt;&gt;NOR",G127:G132)</f>
        <v>0</v>
      </c>
      <c r="H126" s="241"/>
      <c r="I126" s="241">
        <f>SUM(I127:I132)</f>
        <v>0</v>
      </c>
      <c r="J126" s="241"/>
      <c r="K126" s="241">
        <f>SUM(K127:K132)</f>
        <v>0</v>
      </c>
      <c r="L126" s="241"/>
      <c r="M126" s="241">
        <f>SUM(M127:M132)</f>
        <v>0</v>
      </c>
      <c r="N126" s="241"/>
      <c r="O126" s="241">
        <f>SUM(O127:O132)</f>
        <v>0</v>
      </c>
      <c r="P126" s="241"/>
      <c r="Q126" s="241">
        <f>SUM(Q127:Q132)</f>
        <v>0</v>
      </c>
      <c r="R126" s="241"/>
      <c r="S126" s="241"/>
      <c r="T126" s="241"/>
      <c r="U126" s="241"/>
      <c r="V126" s="241">
        <f>SUM(V127:V132)</f>
        <v>0.89</v>
      </c>
      <c r="W126" s="241"/>
      <c r="X126" s="241"/>
      <c r="AG126" t="s">
        <v>121</v>
      </c>
    </row>
    <row r="127" spans="1:60" outlineLevel="1" x14ac:dyDescent="0.25">
      <c r="A127" s="252">
        <v>73</v>
      </c>
      <c r="B127" s="253" t="s">
        <v>439</v>
      </c>
      <c r="C127" s="273" t="s">
        <v>440</v>
      </c>
      <c r="D127" s="254" t="s">
        <v>441</v>
      </c>
      <c r="E127" s="255">
        <v>0.54466000000000003</v>
      </c>
      <c r="F127" s="256"/>
      <c r="G127" s="257">
        <f>ROUND(E127*F127,2)</f>
        <v>0</v>
      </c>
      <c r="H127" s="235"/>
      <c r="I127" s="234">
        <f>ROUND(E127*H127,2)</f>
        <v>0</v>
      </c>
      <c r="J127" s="235"/>
      <c r="K127" s="234">
        <f>ROUND(E127*J127,2)</f>
        <v>0</v>
      </c>
      <c r="L127" s="234">
        <v>21</v>
      </c>
      <c r="M127" s="234">
        <f>G127*(1+L127/100)</f>
        <v>0</v>
      </c>
      <c r="N127" s="234">
        <v>0</v>
      </c>
      <c r="O127" s="234">
        <f>ROUND(E127*N127,2)</f>
        <v>0</v>
      </c>
      <c r="P127" s="234">
        <v>0</v>
      </c>
      <c r="Q127" s="234">
        <f>ROUND(E127*P127,2)</f>
        <v>0</v>
      </c>
      <c r="R127" s="234"/>
      <c r="S127" s="234" t="s">
        <v>125</v>
      </c>
      <c r="T127" s="234" t="s">
        <v>125</v>
      </c>
      <c r="U127" s="234">
        <v>0.49</v>
      </c>
      <c r="V127" s="234">
        <f>ROUND(E127*U127,2)</f>
        <v>0.27</v>
      </c>
      <c r="W127" s="234"/>
      <c r="X127" s="234" t="s">
        <v>442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443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31"/>
      <c r="B128" s="232"/>
      <c r="C128" s="272" t="s">
        <v>444</v>
      </c>
      <c r="D128" s="265"/>
      <c r="E128" s="265"/>
      <c r="F128" s="265"/>
      <c r="G128" s="265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164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58">
        <v>74</v>
      </c>
      <c r="B129" s="259" t="s">
        <v>445</v>
      </c>
      <c r="C129" s="270" t="s">
        <v>446</v>
      </c>
      <c r="D129" s="260" t="s">
        <v>441</v>
      </c>
      <c r="E129" s="261">
        <v>7.6252399999999998</v>
      </c>
      <c r="F129" s="262"/>
      <c r="G129" s="263">
        <f>ROUND(E129*F129,2)</f>
        <v>0</v>
      </c>
      <c r="H129" s="235"/>
      <c r="I129" s="234">
        <f>ROUND(E129*H129,2)</f>
        <v>0</v>
      </c>
      <c r="J129" s="235"/>
      <c r="K129" s="234">
        <f>ROUND(E129*J129,2)</f>
        <v>0</v>
      </c>
      <c r="L129" s="234">
        <v>21</v>
      </c>
      <c r="M129" s="234">
        <f>G129*(1+L129/100)</f>
        <v>0</v>
      </c>
      <c r="N129" s="234">
        <v>0</v>
      </c>
      <c r="O129" s="234">
        <f>ROUND(E129*N129,2)</f>
        <v>0</v>
      </c>
      <c r="P129" s="234">
        <v>0</v>
      </c>
      <c r="Q129" s="234">
        <f>ROUND(E129*P129,2)</f>
        <v>0</v>
      </c>
      <c r="R129" s="234"/>
      <c r="S129" s="234" t="s">
        <v>125</v>
      </c>
      <c r="T129" s="234" t="s">
        <v>125</v>
      </c>
      <c r="U129" s="234">
        <v>0</v>
      </c>
      <c r="V129" s="234">
        <f>ROUND(E129*U129,2)</f>
        <v>0</v>
      </c>
      <c r="W129" s="234"/>
      <c r="X129" s="234" t="s">
        <v>442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443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58">
        <v>75</v>
      </c>
      <c r="B130" s="259" t="s">
        <v>447</v>
      </c>
      <c r="C130" s="270" t="s">
        <v>448</v>
      </c>
      <c r="D130" s="260" t="s">
        <v>441</v>
      </c>
      <c r="E130" s="261">
        <v>0.54466000000000003</v>
      </c>
      <c r="F130" s="262"/>
      <c r="G130" s="263">
        <f>ROUND(E130*F130,2)</f>
        <v>0</v>
      </c>
      <c r="H130" s="235"/>
      <c r="I130" s="234">
        <f>ROUND(E130*H130,2)</f>
        <v>0</v>
      </c>
      <c r="J130" s="235"/>
      <c r="K130" s="234">
        <f>ROUND(E130*J130,2)</f>
        <v>0</v>
      </c>
      <c r="L130" s="234">
        <v>21</v>
      </c>
      <c r="M130" s="234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4"/>
      <c r="S130" s="234" t="s">
        <v>125</v>
      </c>
      <c r="T130" s="234" t="s">
        <v>125</v>
      </c>
      <c r="U130" s="234">
        <v>0.94199999999999995</v>
      </c>
      <c r="V130" s="234">
        <f>ROUND(E130*U130,2)</f>
        <v>0.51</v>
      </c>
      <c r="W130" s="234"/>
      <c r="X130" s="234" t="s">
        <v>442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443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58">
        <v>76</v>
      </c>
      <c r="B131" s="259" t="s">
        <v>449</v>
      </c>
      <c r="C131" s="270" t="s">
        <v>450</v>
      </c>
      <c r="D131" s="260" t="s">
        <v>441</v>
      </c>
      <c r="E131" s="261">
        <v>1.0893200000000001</v>
      </c>
      <c r="F131" s="262"/>
      <c r="G131" s="263">
        <f>ROUND(E131*F131,2)</f>
        <v>0</v>
      </c>
      <c r="H131" s="235"/>
      <c r="I131" s="234">
        <f>ROUND(E131*H131,2)</f>
        <v>0</v>
      </c>
      <c r="J131" s="235"/>
      <c r="K131" s="234">
        <f>ROUND(E131*J131,2)</f>
        <v>0</v>
      </c>
      <c r="L131" s="234">
        <v>21</v>
      </c>
      <c r="M131" s="234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4"/>
      <c r="S131" s="234" t="s">
        <v>125</v>
      </c>
      <c r="T131" s="234" t="s">
        <v>125</v>
      </c>
      <c r="U131" s="234">
        <v>0.105</v>
      </c>
      <c r="V131" s="234">
        <f>ROUND(E131*U131,2)</f>
        <v>0.11</v>
      </c>
      <c r="W131" s="234"/>
      <c r="X131" s="234" t="s">
        <v>442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443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58">
        <v>77</v>
      </c>
      <c r="B132" s="259" t="s">
        <v>451</v>
      </c>
      <c r="C132" s="270" t="s">
        <v>452</v>
      </c>
      <c r="D132" s="260" t="s">
        <v>441</v>
      </c>
      <c r="E132" s="261">
        <v>0.54466000000000003</v>
      </c>
      <c r="F132" s="262"/>
      <c r="G132" s="263">
        <f>ROUND(E132*F132,2)</f>
        <v>0</v>
      </c>
      <c r="H132" s="235"/>
      <c r="I132" s="234">
        <f>ROUND(E132*H132,2)</f>
        <v>0</v>
      </c>
      <c r="J132" s="235"/>
      <c r="K132" s="234">
        <f>ROUND(E132*J132,2)</f>
        <v>0</v>
      </c>
      <c r="L132" s="234">
        <v>21</v>
      </c>
      <c r="M132" s="234">
        <f>G132*(1+L132/100)</f>
        <v>0</v>
      </c>
      <c r="N132" s="234">
        <v>0</v>
      </c>
      <c r="O132" s="234">
        <f>ROUND(E132*N132,2)</f>
        <v>0</v>
      </c>
      <c r="P132" s="234">
        <v>0</v>
      </c>
      <c r="Q132" s="234">
        <f>ROUND(E132*P132,2)</f>
        <v>0</v>
      </c>
      <c r="R132" s="234"/>
      <c r="S132" s="234" t="s">
        <v>125</v>
      </c>
      <c r="T132" s="234" t="s">
        <v>125</v>
      </c>
      <c r="U132" s="234">
        <v>0</v>
      </c>
      <c r="V132" s="234">
        <f>ROUND(E132*U132,2)</f>
        <v>0</v>
      </c>
      <c r="W132" s="234"/>
      <c r="X132" s="234" t="s">
        <v>442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443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13" x14ac:dyDescent="0.25">
      <c r="A133" s="242" t="s">
        <v>120</v>
      </c>
      <c r="B133" s="243" t="s">
        <v>93</v>
      </c>
      <c r="C133" s="269" t="s">
        <v>29</v>
      </c>
      <c r="D133" s="244"/>
      <c r="E133" s="245"/>
      <c r="F133" s="246"/>
      <c r="G133" s="247">
        <f>SUMIF(AG134:AG135,"&lt;&gt;NOR",G134:G135)</f>
        <v>0</v>
      </c>
      <c r="H133" s="241"/>
      <c r="I133" s="241">
        <f>SUM(I134:I135)</f>
        <v>0</v>
      </c>
      <c r="J133" s="241"/>
      <c r="K133" s="241">
        <f>SUM(K134:K135)</f>
        <v>0</v>
      </c>
      <c r="L133" s="241"/>
      <c r="M133" s="241">
        <f>SUM(M134:M135)</f>
        <v>0</v>
      </c>
      <c r="N133" s="241"/>
      <c r="O133" s="241">
        <f>SUM(O134:O135)</f>
        <v>0</v>
      </c>
      <c r="P133" s="241"/>
      <c r="Q133" s="241">
        <f>SUM(Q134:Q135)</f>
        <v>0</v>
      </c>
      <c r="R133" s="241"/>
      <c r="S133" s="241"/>
      <c r="T133" s="241"/>
      <c r="U133" s="241"/>
      <c r="V133" s="241">
        <f>SUM(V134:V135)</f>
        <v>0</v>
      </c>
      <c r="W133" s="241"/>
      <c r="X133" s="241"/>
      <c r="AG133" t="s">
        <v>121</v>
      </c>
    </row>
    <row r="134" spans="1:60" outlineLevel="1" x14ac:dyDescent="0.25">
      <c r="A134" s="252">
        <v>78</v>
      </c>
      <c r="B134" s="253" t="s">
        <v>453</v>
      </c>
      <c r="C134" s="273" t="s">
        <v>454</v>
      </c>
      <c r="D134" s="254" t="s">
        <v>455</v>
      </c>
      <c r="E134" s="255">
        <v>1</v>
      </c>
      <c r="F134" s="256"/>
      <c r="G134" s="257">
        <f>ROUND(E134*F134,2)</f>
        <v>0</v>
      </c>
      <c r="H134" s="235"/>
      <c r="I134" s="234">
        <f>ROUND(E134*H134,2)</f>
        <v>0</v>
      </c>
      <c r="J134" s="235"/>
      <c r="K134" s="234">
        <f>ROUND(E134*J134,2)</f>
        <v>0</v>
      </c>
      <c r="L134" s="234">
        <v>21</v>
      </c>
      <c r="M134" s="234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4"/>
      <c r="S134" s="234" t="s">
        <v>125</v>
      </c>
      <c r="T134" s="234" t="s">
        <v>365</v>
      </c>
      <c r="U134" s="234">
        <v>0</v>
      </c>
      <c r="V134" s="234">
        <f>ROUND(E134*U134,2)</f>
        <v>0</v>
      </c>
      <c r="W134" s="234"/>
      <c r="X134" s="234" t="s">
        <v>456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457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31"/>
      <c r="B135" s="232"/>
      <c r="C135" s="272" t="s">
        <v>458</v>
      </c>
      <c r="D135" s="265"/>
      <c r="E135" s="265"/>
      <c r="F135" s="265"/>
      <c r="G135" s="265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164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13" x14ac:dyDescent="0.25">
      <c r="A136" s="242" t="s">
        <v>120</v>
      </c>
      <c r="B136" s="243" t="s">
        <v>94</v>
      </c>
      <c r="C136" s="269" t="s">
        <v>30</v>
      </c>
      <c r="D136" s="244"/>
      <c r="E136" s="245"/>
      <c r="F136" s="246"/>
      <c r="G136" s="247">
        <f>SUMIF(AG137:AG151,"&lt;&gt;NOR",G137:G151)</f>
        <v>0</v>
      </c>
      <c r="H136" s="241"/>
      <c r="I136" s="241">
        <f>SUM(I137:I151)</f>
        <v>0</v>
      </c>
      <c r="J136" s="241"/>
      <c r="K136" s="241">
        <f>SUM(K137:K151)</f>
        <v>0</v>
      </c>
      <c r="L136" s="241"/>
      <c r="M136" s="241">
        <f>SUM(M137:M151)</f>
        <v>0</v>
      </c>
      <c r="N136" s="241"/>
      <c r="O136" s="241">
        <f>SUM(O137:O151)</f>
        <v>0</v>
      </c>
      <c r="P136" s="241"/>
      <c r="Q136" s="241">
        <f>SUM(Q137:Q151)</f>
        <v>0</v>
      </c>
      <c r="R136" s="241"/>
      <c r="S136" s="241"/>
      <c r="T136" s="241"/>
      <c r="U136" s="241"/>
      <c r="V136" s="241">
        <f>SUM(V137:V151)</f>
        <v>0</v>
      </c>
      <c r="W136" s="241"/>
      <c r="X136" s="241"/>
      <c r="AG136" t="s">
        <v>121</v>
      </c>
    </row>
    <row r="137" spans="1:60" outlineLevel="1" x14ac:dyDescent="0.25">
      <c r="A137" s="258">
        <v>79</v>
      </c>
      <c r="B137" s="259" t="s">
        <v>459</v>
      </c>
      <c r="C137" s="270" t="s">
        <v>460</v>
      </c>
      <c r="D137" s="260" t="s">
        <v>461</v>
      </c>
      <c r="E137" s="261">
        <v>0.5</v>
      </c>
      <c r="F137" s="262"/>
      <c r="G137" s="263">
        <f>ROUND(E137*F137,2)</f>
        <v>0</v>
      </c>
      <c r="H137" s="235"/>
      <c r="I137" s="234">
        <f>ROUND(E137*H137,2)</f>
        <v>0</v>
      </c>
      <c r="J137" s="235"/>
      <c r="K137" s="234">
        <f>ROUND(E137*J137,2)</f>
        <v>0</v>
      </c>
      <c r="L137" s="234">
        <v>21</v>
      </c>
      <c r="M137" s="234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4"/>
      <c r="S137" s="234" t="s">
        <v>144</v>
      </c>
      <c r="T137" s="234" t="s">
        <v>145</v>
      </c>
      <c r="U137" s="234">
        <v>0</v>
      </c>
      <c r="V137" s="234">
        <f>ROUND(E137*U137,2)</f>
        <v>0</v>
      </c>
      <c r="W137" s="234"/>
      <c r="X137" s="234" t="s">
        <v>456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462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58">
        <v>80</v>
      </c>
      <c r="B138" s="259" t="s">
        <v>463</v>
      </c>
      <c r="C138" s="270" t="s">
        <v>464</v>
      </c>
      <c r="D138" s="260" t="s">
        <v>465</v>
      </c>
      <c r="E138" s="261">
        <v>24</v>
      </c>
      <c r="F138" s="262"/>
      <c r="G138" s="263">
        <f>ROUND(E138*F138,2)</f>
        <v>0</v>
      </c>
      <c r="H138" s="235"/>
      <c r="I138" s="234">
        <f>ROUND(E138*H138,2)</f>
        <v>0</v>
      </c>
      <c r="J138" s="235"/>
      <c r="K138" s="234">
        <f>ROUND(E138*J138,2)</f>
        <v>0</v>
      </c>
      <c r="L138" s="234">
        <v>21</v>
      </c>
      <c r="M138" s="234">
        <f>G138*(1+L138/100)</f>
        <v>0</v>
      </c>
      <c r="N138" s="234">
        <v>0</v>
      </c>
      <c r="O138" s="234">
        <f>ROUND(E138*N138,2)</f>
        <v>0</v>
      </c>
      <c r="P138" s="234">
        <v>0</v>
      </c>
      <c r="Q138" s="234">
        <f>ROUND(E138*P138,2)</f>
        <v>0</v>
      </c>
      <c r="R138" s="234"/>
      <c r="S138" s="234" t="s">
        <v>144</v>
      </c>
      <c r="T138" s="234" t="s">
        <v>365</v>
      </c>
      <c r="U138" s="234">
        <v>0</v>
      </c>
      <c r="V138" s="234">
        <f>ROUND(E138*U138,2)</f>
        <v>0</v>
      </c>
      <c r="W138" s="234"/>
      <c r="X138" s="234" t="s">
        <v>456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466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58">
        <v>81</v>
      </c>
      <c r="B139" s="259" t="s">
        <v>467</v>
      </c>
      <c r="C139" s="270" t="s">
        <v>637</v>
      </c>
      <c r="D139" s="260" t="s">
        <v>152</v>
      </c>
      <c r="E139" s="261">
        <v>15</v>
      </c>
      <c r="F139" s="262"/>
      <c r="G139" s="263">
        <f>ROUND(E139*F139,2)</f>
        <v>0</v>
      </c>
      <c r="H139" s="235"/>
      <c r="I139" s="234">
        <f>ROUND(E139*H139,2)</f>
        <v>0</v>
      </c>
      <c r="J139" s="235"/>
      <c r="K139" s="234">
        <f>ROUND(E139*J139,2)</f>
        <v>0</v>
      </c>
      <c r="L139" s="234">
        <v>21</v>
      </c>
      <c r="M139" s="234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4"/>
      <c r="S139" s="234" t="s">
        <v>144</v>
      </c>
      <c r="T139" s="234" t="s">
        <v>145</v>
      </c>
      <c r="U139" s="234">
        <v>0</v>
      </c>
      <c r="V139" s="234">
        <f>ROUND(E139*U139,2)</f>
        <v>0</v>
      </c>
      <c r="W139" s="234"/>
      <c r="X139" s="234" t="s">
        <v>456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466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58">
        <v>82</v>
      </c>
      <c r="B140" s="259" t="s">
        <v>469</v>
      </c>
      <c r="C140" s="270" t="s">
        <v>436</v>
      </c>
      <c r="D140" s="260" t="s">
        <v>143</v>
      </c>
      <c r="E140" s="261">
        <v>1</v>
      </c>
      <c r="F140" s="262"/>
      <c r="G140" s="263">
        <f>ROUND(E140*F140,2)</f>
        <v>0</v>
      </c>
      <c r="H140" s="235"/>
      <c r="I140" s="234">
        <f>ROUND(E140*H140,2)</f>
        <v>0</v>
      </c>
      <c r="J140" s="235"/>
      <c r="K140" s="234">
        <f>ROUND(E140*J140,2)</f>
        <v>0</v>
      </c>
      <c r="L140" s="234">
        <v>21</v>
      </c>
      <c r="M140" s="234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4"/>
      <c r="S140" s="234" t="s">
        <v>144</v>
      </c>
      <c r="T140" s="234" t="s">
        <v>145</v>
      </c>
      <c r="U140" s="234">
        <v>0</v>
      </c>
      <c r="V140" s="234">
        <f>ROUND(E140*U140,2)</f>
        <v>0</v>
      </c>
      <c r="W140" s="234"/>
      <c r="X140" s="234" t="s">
        <v>456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466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58">
        <v>83</v>
      </c>
      <c r="B141" s="259" t="s">
        <v>470</v>
      </c>
      <c r="C141" s="270" t="s">
        <v>471</v>
      </c>
      <c r="D141" s="260" t="s">
        <v>465</v>
      </c>
      <c r="E141" s="261">
        <v>8</v>
      </c>
      <c r="F141" s="262"/>
      <c r="G141" s="263">
        <f>ROUND(E141*F141,2)</f>
        <v>0</v>
      </c>
      <c r="H141" s="235"/>
      <c r="I141" s="234">
        <f>ROUND(E141*H141,2)</f>
        <v>0</v>
      </c>
      <c r="J141" s="235"/>
      <c r="K141" s="234">
        <f>ROUND(E141*J141,2)</f>
        <v>0</v>
      </c>
      <c r="L141" s="234">
        <v>21</v>
      </c>
      <c r="M141" s="234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4"/>
      <c r="S141" s="234" t="s">
        <v>144</v>
      </c>
      <c r="T141" s="234" t="s">
        <v>365</v>
      </c>
      <c r="U141" s="234">
        <v>0</v>
      </c>
      <c r="V141" s="234">
        <f>ROUND(E141*U141,2)</f>
        <v>0</v>
      </c>
      <c r="W141" s="234"/>
      <c r="X141" s="234" t="s">
        <v>456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466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58">
        <v>84</v>
      </c>
      <c r="B142" s="259" t="s">
        <v>472</v>
      </c>
      <c r="C142" s="270" t="s">
        <v>473</v>
      </c>
      <c r="D142" s="260" t="s">
        <v>143</v>
      </c>
      <c r="E142" s="261">
        <v>1</v>
      </c>
      <c r="F142" s="262"/>
      <c r="G142" s="263">
        <f>ROUND(E142*F142,2)</f>
        <v>0</v>
      </c>
      <c r="H142" s="235"/>
      <c r="I142" s="234">
        <f>ROUND(E142*H142,2)</f>
        <v>0</v>
      </c>
      <c r="J142" s="235"/>
      <c r="K142" s="234">
        <f>ROUND(E142*J142,2)</f>
        <v>0</v>
      </c>
      <c r="L142" s="234">
        <v>21</v>
      </c>
      <c r="M142" s="234">
        <f>G142*(1+L142/100)</f>
        <v>0</v>
      </c>
      <c r="N142" s="234">
        <v>0</v>
      </c>
      <c r="O142" s="234">
        <f>ROUND(E142*N142,2)</f>
        <v>0</v>
      </c>
      <c r="P142" s="234">
        <v>0</v>
      </c>
      <c r="Q142" s="234">
        <f>ROUND(E142*P142,2)</f>
        <v>0</v>
      </c>
      <c r="R142" s="234"/>
      <c r="S142" s="234" t="s">
        <v>144</v>
      </c>
      <c r="T142" s="234" t="s">
        <v>145</v>
      </c>
      <c r="U142" s="234">
        <v>0</v>
      </c>
      <c r="V142" s="234">
        <f>ROUND(E142*U142,2)</f>
        <v>0</v>
      </c>
      <c r="W142" s="234"/>
      <c r="X142" s="234" t="s">
        <v>456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466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58">
        <v>85</v>
      </c>
      <c r="B143" s="259" t="s">
        <v>638</v>
      </c>
      <c r="C143" s="270" t="s">
        <v>639</v>
      </c>
      <c r="D143" s="260" t="s">
        <v>143</v>
      </c>
      <c r="E143" s="261">
        <v>1</v>
      </c>
      <c r="F143" s="262"/>
      <c r="G143" s="263">
        <f>ROUND(E143*F143,2)</f>
        <v>0</v>
      </c>
      <c r="H143" s="235"/>
      <c r="I143" s="234">
        <f>ROUND(E143*H143,2)</f>
        <v>0</v>
      </c>
      <c r="J143" s="235"/>
      <c r="K143" s="234">
        <f>ROUND(E143*J143,2)</f>
        <v>0</v>
      </c>
      <c r="L143" s="234">
        <v>21</v>
      </c>
      <c r="M143" s="234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4"/>
      <c r="S143" s="234" t="s">
        <v>144</v>
      </c>
      <c r="T143" s="234" t="s">
        <v>145</v>
      </c>
      <c r="U143" s="234">
        <v>0</v>
      </c>
      <c r="V143" s="234">
        <f>ROUND(E143*U143,2)</f>
        <v>0</v>
      </c>
      <c r="W143" s="234"/>
      <c r="X143" s="234" t="s">
        <v>456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466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58">
        <v>86</v>
      </c>
      <c r="B144" s="259" t="s">
        <v>478</v>
      </c>
      <c r="C144" s="270" t="s">
        <v>640</v>
      </c>
      <c r="D144" s="260" t="s">
        <v>143</v>
      </c>
      <c r="E144" s="261">
        <v>1</v>
      </c>
      <c r="F144" s="262"/>
      <c r="G144" s="263">
        <f>ROUND(E144*F144,2)</f>
        <v>0</v>
      </c>
      <c r="H144" s="235"/>
      <c r="I144" s="234">
        <f>ROUND(E144*H144,2)</f>
        <v>0</v>
      </c>
      <c r="J144" s="235"/>
      <c r="K144" s="234">
        <f>ROUND(E144*J144,2)</f>
        <v>0</v>
      </c>
      <c r="L144" s="234">
        <v>21</v>
      </c>
      <c r="M144" s="234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4"/>
      <c r="S144" s="234" t="s">
        <v>144</v>
      </c>
      <c r="T144" s="234" t="s">
        <v>145</v>
      </c>
      <c r="U144" s="234">
        <v>0</v>
      </c>
      <c r="V144" s="234">
        <f>ROUND(E144*U144,2)</f>
        <v>0</v>
      </c>
      <c r="W144" s="234"/>
      <c r="X144" s="234" t="s">
        <v>456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466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58">
        <v>87</v>
      </c>
      <c r="B145" s="259" t="s">
        <v>480</v>
      </c>
      <c r="C145" s="270" t="s">
        <v>641</v>
      </c>
      <c r="D145" s="260" t="s">
        <v>143</v>
      </c>
      <c r="E145" s="261">
        <v>1</v>
      </c>
      <c r="F145" s="262"/>
      <c r="G145" s="263">
        <f>ROUND(E145*F145,2)</f>
        <v>0</v>
      </c>
      <c r="H145" s="235"/>
      <c r="I145" s="234">
        <f>ROUND(E145*H145,2)</f>
        <v>0</v>
      </c>
      <c r="J145" s="235"/>
      <c r="K145" s="234">
        <f>ROUND(E145*J145,2)</f>
        <v>0</v>
      </c>
      <c r="L145" s="234">
        <v>21</v>
      </c>
      <c r="M145" s="234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4"/>
      <c r="S145" s="234" t="s">
        <v>144</v>
      </c>
      <c r="T145" s="234" t="s">
        <v>145</v>
      </c>
      <c r="U145" s="234">
        <v>0</v>
      </c>
      <c r="V145" s="234">
        <f>ROUND(E145*U145,2)</f>
        <v>0</v>
      </c>
      <c r="W145" s="234"/>
      <c r="X145" s="234" t="s">
        <v>456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466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58">
        <v>88</v>
      </c>
      <c r="B146" s="259" t="s">
        <v>482</v>
      </c>
      <c r="C146" s="270" t="s">
        <v>642</v>
      </c>
      <c r="D146" s="260" t="s">
        <v>143</v>
      </c>
      <c r="E146" s="261">
        <v>1</v>
      </c>
      <c r="F146" s="262"/>
      <c r="G146" s="263">
        <f>ROUND(E146*F146,2)</f>
        <v>0</v>
      </c>
      <c r="H146" s="235"/>
      <c r="I146" s="234">
        <f>ROUND(E146*H146,2)</f>
        <v>0</v>
      </c>
      <c r="J146" s="235"/>
      <c r="K146" s="234">
        <f>ROUND(E146*J146,2)</f>
        <v>0</v>
      </c>
      <c r="L146" s="234">
        <v>21</v>
      </c>
      <c r="M146" s="234">
        <f>G146*(1+L146/100)</f>
        <v>0</v>
      </c>
      <c r="N146" s="234">
        <v>0</v>
      </c>
      <c r="O146" s="234">
        <f>ROUND(E146*N146,2)</f>
        <v>0</v>
      </c>
      <c r="P146" s="234">
        <v>0</v>
      </c>
      <c r="Q146" s="234">
        <f>ROUND(E146*P146,2)</f>
        <v>0</v>
      </c>
      <c r="R146" s="234"/>
      <c r="S146" s="234" t="s">
        <v>144</v>
      </c>
      <c r="T146" s="234" t="s">
        <v>145</v>
      </c>
      <c r="U146" s="234">
        <v>0</v>
      </c>
      <c r="V146" s="234">
        <f>ROUND(E146*U146,2)</f>
        <v>0</v>
      </c>
      <c r="W146" s="234"/>
      <c r="X146" s="234" t="s">
        <v>456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466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58">
        <v>89</v>
      </c>
      <c r="B147" s="259" t="s">
        <v>484</v>
      </c>
      <c r="C147" s="270" t="s">
        <v>485</v>
      </c>
      <c r="D147" s="260" t="s">
        <v>152</v>
      </c>
      <c r="E147" s="261">
        <v>35</v>
      </c>
      <c r="F147" s="262"/>
      <c r="G147" s="263">
        <f>ROUND(E147*F147,2)</f>
        <v>0</v>
      </c>
      <c r="H147" s="235"/>
      <c r="I147" s="234">
        <f>ROUND(E147*H147,2)</f>
        <v>0</v>
      </c>
      <c r="J147" s="235"/>
      <c r="K147" s="234">
        <f>ROUND(E147*J147,2)</f>
        <v>0</v>
      </c>
      <c r="L147" s="234">
        <v>21</v>
      </c>
      <c r="M147" s="234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4"/>
      <c r="S147" s="234" t="s">
        <v>144</v>
      </c>
      <c r="T147" s="234" t="s">
        <v>145</v>
      </c>
      <c r="U147" s="234">
        <v>0</v>
      </c>
      <c r="V147" s="234">
        <f>ROUND(E147*U147,2)</f>
        <v>0</v>
      </c>
      <c r="W147" s="234"/>
      <c r="X147" s="234" t="s">
        <v>456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466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0" outlineLevel="1" x14ac:dyDescent="0.25">
      <c r="A148" s="258">
        <v>90</v>
      </c>
      <c r="B148" s="259" t="s">
        <v>500</v>
      </c>
      <c r="C148" s="270" t="s">
        <v>501</v>
      </c>
      <c r="D148" s="260" t="s">
        <v>143</v>
      </c>
      <c r="E148" s="261">
        <v>1</v>
      </c>
      <c r="F148" s="262"/>
      <c r="G148" s="263">
        <f>ROUND(E148*F148,2)</f>
        <v>0</v>
      </c>
      <c r="H148" s="235"/>
      <c r="I148" s="234">
        <f>ROUND(E148*H148,2)</f>
        <v>0</v>
      </c>
      <c r="J148" s="235"/>
      <c r="K148" s="234">
        <f>ROUND(E148*J148,2)</f>
        <v>0</v>
      </c>
      <c r="L148" s="234">
        <v>21</v>
      </c>
      <c r="M148" s="234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4"/>
      <c r="S148" s="234" t="s">
        <v>144</v>
      </c>
      <c r="T148" s="234" t="s">
        <v>145</v>
      </c>
      <c r="U148" s="234">
        <v>0</v>
      </c>
      <c r="V148" s="234">
        <f>ROUND(E148*U148,2)</f>
        <v>0</v>
      </c>
      <c r="W148" s="234"/>
      <c r="X148" s="234" t="s">
        <v>456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466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58">
        <v>91</v>
      </c>
      <c r="B149" s="259" t="s">
        <v>502</v>
      </c>
      <c r="C149" s="270" t="s">
        <v>503</v>
      </c>
      <c r="D149" s="260" t="s">
        <v>152</v>
      </c>
      <c r="E149" s="261">
        <v>4</v>
      </c>
      <c r="F149" s="262"/>
      <c r="G149" s="263">
        <f>ROUND(E149*F149,2)</f>
        <v>0</v>
      </c>
      <c r="H149" s="235"/>
      <c r="I149" s="234">
        <f>ROUND(E149*H149,2)</f>
        <v>0</v>
      </c>
      <c r="J149" s="235"/>
      <c r="K149" s="234">
        <f>ROUND(E149*J149,2)</f>
        <v>0</v>
      </c>
      <c r="L149" s="234">
        <v>21</v>
      </c>
      <c r="M149" s="234">
        <f>G149*(1+L149/100)</f>
        <v>0</v>
      </c>
      <c r="N149" s="234">
        <v>0</v>
      </c>
      <c r="O149" s="234">
        <f>ROUND(E149*N149,2)</f>
        <v>0</v>
      </c>
      <c r="P149" s="234">
        <v>0</v>
      </c>
      <c r="Q149" s="234">
        <f>ROUND(E149*P149,2)</f>
        <v>0</v>
      </c>
      <c r="R149" s="234"/>
      <c r="S149" s="234" t="s">
        <v>144</v>
      </c>
      <c r="T149" s="234" t="s">
        <v>365</v>
      </c>
      <c r="U149" s="234">
        <v>0</v>
      </c>
      <c r="V149" s="234">
        <f>ROUND(E149*U149,2)</f>
        <v>0</v>
      </c>
      <c r="W149" s="234"/>
      <c r="X149" s="234" t="s">
        <v>456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466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58">
        <v>92</v>
      </c>
      <c r="B150" s="259" t="s">
        <v>504</v>
      </c>
      <c r="C150" s="270" t="s">
        <v>505</v>
      </c>
      <c r="D150" s="260" t="s">
        <v>152</v>
      </c>
      <c r="E150" s="261">
        <v>3</v>
      </c>
      <c r="F150" s="262"/>
      <c r="G150" s="263">
        <f>ROUND(E150*F150,2)</f>
        <v>0</v>
      </c>
      <c r="H150" s="235"/>
      <c r="I150" s="234">
        <f>ROUND(E150*H150,2)</f>
        <v>0</v>
      </c>
      <c r="J150" s="235"/>
      <c r="K150" s="234">
        <f>ROUND(E150*J150,2)</f>
        <v>0</v>
      </c>
      <c r="L150" s="234">
        <v>21</v>
      </c>
      <c r="M150" s="234">
        <f>G150*(1+L150/100)</f>
        <v>0</v>
      </c>
      <c r="N150" s="234">
        <v>0</v>
      </c>
      <c r="O150" s="234">
        <f>ROUND(E150*N150,2)</f>
        <v>0</v>
      </c>
      <c r="P150" s="234">
        <v>0</v>
      </c>
      <c r="Q150" s="234">
        <f>ROUND(E150*P150,2)</f>
        <v>0</v>
      </c>
      <c r="R150" s="234"/>
      <c r="S150" s="234" t="s">
        <v>144</v>
      </c>
      <c r="T150" s="234" t="s">
        <v>365</v>
      </c>
      <c r="U150" s="234">
        <v>0</v>
      </c>
      <c r="V150" s="234">
        <f>ROUND(E150*U150,2)</f>
        <v>0</v>
      </c>
      <c r="W150" s="234"/>
      <c r="X150" s="234" t="s">
        <v>456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466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52">
        <v>93</v>
      </c>
      <c r="B151" s="253" t="s">
        <v>506</v>
      </c>
      <c r="C151" s="273" t="s">
        <v>507</v>
      </c>
      <c r="D151" s="254" t="s">
        <v>143</v>
      </c>
      <c r="E151" s="255">
        <v>1</v>
      </c>
      <c r="F151" s="256"/>
      <c r="G151" s="257">
        <f>ROUND(E151*F151,2)</f>
        <v>0</v>
      </c>
      <c r="H151" s="235"/>
      <c r="I151" s="234">
        <f>ROUND(E151*H151,2)</f>
        <v>0</v>
      </c>
      <c r="J151" s="235"/>
      <c r="K151" s="234">
        <f>ROUND(E151*J151,2)</f>
        <v>0</v>
      </c>
      <c r="L151" s="234">
        <v>21</v>
      </c>
      <c r="M151" s="234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4"/>
      <c r="S151" s="234" t="s">
        <v>144</v>
      </c>
      <c r="T151" s="234" t="s">
        <v>145</v>
      </c>
      <c r="U151" s="234">
        <v>0</v>
      </c>
      <c r="V151" s="234">
        <f>ROUND(E151*U151,2)</f>
        <v>0</v>
      </c>
      <c r="W151" s="234"/>
      <c r="X151" s="234" t="s">
        <v>456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466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x14ac:dyDescent="0.25">
      <c r="A152" s="3"/>
      <c r="B152" s="4"/>
      <c r="C152" s="278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v>15</v>
      </c>
      <c r="AF152">
        <v>21</v>
      </c>
      <c r="AG152" t="s">
        <v>107</v>
      </c>
    </row>
    <row r="153" spans="1:60" ht="13" x14ac:dyDescent="0.25">
      <c r="A153" s="217"/>
      <c r="B153" s="218" t="s">
        <v>31</v>
      </c>
      <c r="C153" s="271"/>
      <c r="D153" s="219"/>
      <c r="E153" s="220"/>
      <c r="F153" s="220"/>
      <c r="G153" s="268">
        <f>G8+G17+G34+G91+G106+G116+G126+G133+G136</f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f>SUMIF(L7:L151,AE152,G7:G151)</f>
        <v>0</v>
      </c>
      <c r="AF153">
        <f>SUMIF(L7:L151,AF152,G7:G151)</f>
        <v>0</v>
      </c>
      <c r="AG153" t="s">
        <v>508</v>
      </c>
    </row>
    <row r="154" spans="1:60" x14ac:dyDescent="0.25">
      <c r="A154" s="3"/>
      <c r="B154" s="4"/>
      <c r="C154" s="278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3"/>
      <c r="B155" s="4"/>
      <c r="C155" s="278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221" t="s">
        <v>509</v>
      </c>
      <c r="B156" s="221"/>
      <c r="C156" s="279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A157" s="222"/>
      <c r="B157" s="223"/>
      <c r="C157" s="280"/>
      <c r="D157" s="223"/>
      <c r="E157" s="223"/>
      <c r="F157" s="223"/>
      <c r="G157" s="22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G157" t="s">
        <v>510</v>
      </c>
    </row>
    <row r="158" spans="1:60" x14ac:dyDescent="0.25">
      <c r="A158" s="225"/>
      <c r="B158" s="226"/>
      <c r="C158" s="281"/>
      <c r="D158" s="226"/>
      <c r="E158" s="226"/>
      <c r="F158" s="226"/>
      <c r="G158" s="227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60" x14ac:dyDescent="0.25">
      <c r="A159" s="225"/>
      <c r="B159" s="226"/>
      <c r="C159" s="281"/>
      <c r="D159" s="226"/>
      <c r="E159" s="226"/>
      <c r="F159" s="226"/>
      <c r="G159" s="22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A160" s="225"/>
      <c r="B160" s="226"/>
      <c r="C160" s="281"/>
      <c r="D160" s="226"/>
      <c r="E160" s="226"/>
      <c r="F160" s="226"/>
      <c r="G160" s="22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33" x14ac:dyDescent="0.25">
      <c r="A161" s="228"/>
      <c r="B161" s="229"/>
      <c r="C161" s="282"/>
      <c r="D161" s="229"/>
      <c r="E161" s="229"/>
      <c r="F161" s="229"/>
      <c r="G161" s="23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3"/>
      <c r="B162" s="4"/>
      <c r="C162" s="278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C163" s="283"/>
      <c r="D163" s="10"/>
      <c r="AG163" t="s">
        <v>516</v>
      </c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4">
    <mergeCell ref="C119:G119"/>
    <mergeCell ref="C121:G121"/>
    <mergeCell ref="C122:G122"/>
    <mergeCell ref="C123:G123"/>
    <mergeCell ref="C128:G128"/>
    <mergeCell ref="C135:G135"/>
    <mergeCell ref="C99:G99"/>
    <mergeCell ref="C101:G101"/>
    <mergeCell ref="C103:G103"/>
    <mergeCell ref="C104:G104"/>
    <mergeCell ref="C114:G114"/>
    <mergeCell ref="C118:G118"/>
    <mergeCell ref="C50:G50"/>
    <mergeCell ref="C93:G93"/>
    <mergeCell ref="C94:G94"/>
    <mergeCell ref="C95:G95"/>
    <mergeCell ref="C97:G97"/>
    <mergeCell ref="C98:G98"/>
    <mergeCell ref="C30:G30"/>
    <mergeCell ref="C40:G40"/>
    <mergeCell ref="C42:G42"/>
    <mergeCell ref="C44:G44"/>
    <mergeCell ref="C46:G46"/>
    <mergeCell ref="C48:G48"/>
    <mergeCell ref="A1:G1"/>
    <mergeCell ref="C2:G2"/>
    <mergeCell ref="C3:G3"/>
    <mergeCell ref="C4:G4"/>
    <mergeCell ref="A156:C156"/>
    <mergeCell ref="A157:G161"/>
    <mergeCell ref="C26:G26"/>
    <mergeCell ref="C27:G27"/>
    <mergeCell ref="C28:G28"/>
    <mergeCell ref="C29:G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E89C-DAE1-485F-9160-2FD0449184E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9" customWidth="1"/>
    <col min="3" max="3" width="38.1796875" style="179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9" t="s">
        <v>7</v>
      </c>
      <c r="B1" s="199"/>
      <c r="C1" s="199"/>
      <c r="D1" s="199"/>
      <c r="E1" s="199"/>
      <c r="F1" s="199"/>
      <c r="G1" s="199"/>
      <c r="AG1" t="s">
        <v>95</v>
      </c>
    </row>
    <row r="2" spans="1:60" ht="25" customHeight="1" x14ac:dyDescent="0.25">
      <c r="A2" s="200" t="s">
        <v>8</v>
      </c>
      <c r="B2" s="49" t="s">
        <v>43</v>
      </c>
      <c r="C2" s="203" t="s">
        <v>44</v>
      </c>
      <c r="D2" s="201"/>
      <c r="E2" s="201"/>
      <c r="F2" s="201"/>
      <c r="G2" s="202"/>
      <c r="AG2" t="s">
        <v>96</v>
      </c>
    </row>
    <row r="3" spans="1:60" ht="25" customHeight="1" x14ac:dyDescent="0.25">
      <c r="A3" s="200" t="s">
        <v>9</v>
      </c>
      <c r="B3" s="49" t="s">
        <v>52</v>
      </c>
      <c r="C3" s="203" t="s">
        <v>53</v>
      </c>
      <c r="D3" s="201"/>
      <c r="E3" s="201"/>
      <c r="F3" s="201"/>
      <c r="G3" s="202"/>
      <c r="AC3" s="179" t="s">
        <v>96</v>
      </c>
      <c r="AG3" t="s">
        <v>97</v>
      </c>
    </row>
    <row r="4" spans="1:60" ht="25" customHeight="1" x14ac:dyDescent="0.25">
      <c r="A4" s="204" t="s">
        <v>10</v>
      </c>
      <c r="B4" s="205" t="s">
        <v>57</v>
      </c>
      <c r="C4" s="206" t="s">
        <v>58</v>
      </c>
      <c r="D4" s="207"/>
      <c r="E4" s="207"/>
      <c r="F4" s="207"/>
      <c r="G4" s="208"/>
      <c r="AG4" t="s">
        <v>98</v>
      </c>
    </row>
    <row r="5" spans="1:60" x14ac:dyDescent="0.25">
      <c r="D5" s="10"/>
    </row>
    <row r="6" spans="1:60" ht="37.5" x14ac:dyDescent="0.25">
      <c r="A6" s="210" t="s">
        <v>99</v>
      </c>
      <c r="B6" s="212" t="s">
        <v>100</v>
      </c>
      <c r="C6" s="212" t="s">
        <v>101</v>
      </c>
      <c r="D6" s="211" t="s">
        <v>102</v>
      </c>
      <c r="E6" s="210" t="s">
        <v>103</v>
      </c>
      <c r="F6" s="209" t="s">
        <v>104</v>
      </c>
      <c r="G6" s="210" t="s">
        <v>31</v>
      </c>
      <c r="H6" s="213" t="s">
        <v>32</v>
      </c>
      <c r="I6" s="213" t="s">
        <v>105</v>
      </c>
      <c r="J6" s="213" t="s">
        <v>33</v>
      </c>
      <c r="K6" s="213" t="s">
        <v>106</v>
      </c>
      <c r="L6" s="213" t="s">
        <v>107</v>
      </c>
      <c r="M6" s="213" t="s">
        <v>108</v>
      </c>
      <c r="N6" s="213" t="s">
        <v>109</v>
      </c>
      <c r="O6" s="213" t="s">
        <v>110</v>
      </c>
      <c r="P6" s="213" t="s">
        <v>111</v>
      </c>
      <c r="Q6" s="213" t="s">
        <v>112</v>
      </c>
      <c r="R6" s="213" t="s">
        <v>113</v>
      </c>
      <c r="S6" s="213" t="s">
        <v>114</v>
      </c>
      <c r="T6" s="213" t="s">
        <v>115</v>
      </c>
      <c r="U6" s="213" t="s">
        <v>116</v>
      </c>
      <c r="V6" s="213" t="s">
        <v>117</v>
      </c>
      <c r="W6" s="213" t="s">
        <v>118</v>
      </c>
      <c r="X6" s="213" t="s">
        <v>119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ht="13" x14ac:dyDescent="0.25">
      <c r="A8" s="242" t="s">
        <v>120</v>
      </c>
      <c r="B8" s="243" t="s">
        <v>88</v>
      </c>
      <c r="C8" s="269" t="s">
        <v>89</v>
      </c>
      <c r="D8" s="244"/>
      <c r="E8" s="245"/>
      <c r="F8" s="246"/>
      <c r="G8" s="247">
        <f>SUMIF(AG9:AG9,"&lt;&gt;NOR",G9:G9)</f>
        <v>0</v>
      </c>
      <c r="H8" s="241"/>
      <c r="I8" s="241">
        <f>SUM(I9:I9)</f>
        <v>0</v>
      </c>
      <c r="J8" s="241"/>
      <c r="K8" s="241">
        <f>SUM(K9:K9)</f>
        <v>0</v>
      </c>
      <c r="L8" s="241"/>
      <c r="M8" s="241">
        <f>SUM(M9:M9)</f>
        <v>0</v>
      </c>
      <c r="N8" s="241"/>
      <c r="O8" s="241">
        <f>SUM(O9:O9)</f>
        <v>0</v>
      </c>
      <c r="P8" s="241"/>
      <c r="Q8" s="241">
        <f>SUM(Q9:Q9)</f>
        <v>0</v>
      </c>
      <c r="R8" s="241"/>
      <c r="S8" s="241"/>
      <c r="T8" s="241"/>
      <c r="U8" s="241"/>
      <c r="V8" s="241">
        <f>SUM(V9:V9)</f>
        <v>0</v>
      </c>
      <c r="W8" s="241"/>
      <c r="X8" s="241"/>
      <c r="AG8" t="s">
        <v>121</v>
      </c>
    </row>
    <row r="9" spans="1:60" outlineLevel="1" x14ac:dyDescent="0.25">
      <c r="A9" s="252">
        <v>1</v>
      </c>
      <c r="B9" s="253" t="s">
        <v>648</v>
      </c>
      <c r="C9" s="273" t="s">
        <v>649</v>
      </c>
      <c r="D9" s="254" t="s">
        <v>143</v>
      </c>
      <c r="E9" s="255">
        <v>1</v>
      </c>
      <c r="F9" s="256"/>
      <c r="G9" s="257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144</v>
      </c>
      <c r="T9" s="234" t="s">
        <v>145</v>
      </c>
      <c r="U9" s="234">
        <v>0</v>
      </c>
      <c r="V9" s="234">
        <f>ROUND(E9*U9,2)</f>
        <v>0</v>
      </c>
      <c r="W9" s="234"/>
      <c r="X9" s="234" t="s">
        <v>126</v>
      </c>
      <c r="Y9" s="214"/>
      <c r="Z9" s="214"/>
      <c r="AA9" s="214"/>
      <c r="AB9" s="214"/>
      <c r="AC9" s="214"/>
      <c r="AD9" s="214"/>
      <c r="AE9" s="214"/>
      <c r="AF9" s="214"/>
      <c r="AG9" s="214" t="s">
        <v>127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x14ac:dyDescent="0.25">
      <c r="A10" s="3"/>
      <c r="B10" s="4"/>
      <c r="C10" s="278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107</v>
      </c>
    </row>
    <row r="11" spans="1:60" ht="13" x14ac:dyDescent="0.25">
      <c r="A11" s="217"/>
      <c r="B11" s="218" t="s">
        <v>31</v>
      </c>
      <c r="C11" s="271"/>
      <c r="D11" s="219"/>
      <c r="E11" s="220"/>
      <c r="F11" s="220"/>
      <c r="G11" s="26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508</v>
      </c>
    </row>
    <row r="12" spans="1:60" x14ac:dyDescent="0.25">
      <c r="A12" s="3"/>
      <c r="B12" s="4"/>
      <c r="C12" s="278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78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21" t="s">
        <v>509</v>
      </c>
      <c r="B14" s="221"/>
      <c r="C14" s="27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22"/>
      <c r="B15" s="223"/>
      <c r="C15" s="280"/>
      <c r="D15" s="223"/>
      <c r="E15" s="223"/>
      <c r="F15" s="223"/>
      <c r="G15" s="22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510</v>
      </c>
    </row>
    <row r="16" spans="1:60" x14ac:dyDescent="0.25">
      <c r="A16" s="225"/>
      <c r="B16" s="226"/>
      <c r="C16" s="281"/>
      <c r="D16" s="226"/>
      <c r="E16" s="226"/>
      <c r="F16" s="226"/>
      <c r="G16" s="22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5"/>
      <c r="B17" s="226"/>
      <c r="C17" s="281"/>
      <c r="D17" s="226"/>
      <c r="E17" s="226"/>
      <c r="F17" s="226"/>
      <c r="G17" s="22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5"/>
      <c r="B18" s="226"/>
      <c r="C18" s="281"/>
      <c r="D18" s="226"/>
      <c r="E18" s="226"/>
      <c r="F18" s="226"/>
      <c r="G18" s="22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8"/>
      <c r="B19" s="229"/>
      <c r="C19" s="282"/>
      <c r="D19" s="229"/>
      <c r="E19" s="229"/>
      <c r="F19" s="229"/>
      <c r="G19" s="2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7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83"/>
      <c r="D21" s="10"/>
      <c r="AG21" t="s">
        <v>516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 1 Pol</vt:lpstr>
      <vt:lpstr>1 2 Pol</vt:lpstr>
      <vt:lpstr>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Pavel Klus</cp:lastModifiedBy>
  <cp:lastPrinted>2019-03-19T12:27:02Z</cp:lastPrinted>
  <dcterms:created xsi:type="dcterms:W3CDTF">2009-04-08T07:15:50Z</dcterms:created>
  <dcterms:modified xsi:type="dcterms:W3CDTF">2019-09-30T15:49:39Z</dcterms:modified>
</cp:coreProperties>
</file>