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radim\Desktop\Innova\Innova 2024\prilohy_111981\Priloha c. 2_technicka specifikace\"/>
    </mc:Choice>
  </mc:AlternateContent>
  <xr:revisionPtr revIDLastSave="0" documentId="13_ncr:1_{C3B4D200-1343-4413-8FEF-58A91907DDC7}" xr6:coauthVersionLast="47" xr6:coauthVersionMax="47" xr10:uidLastSave="{00000000-0000-0000-0000-000000000000}"/>
  <bookViews>
    <workbookView xWindow="-108" yWindow="-108" windowWidth="23256" windowHeight="12456" activeTab="8" xr2:uid="{00000000-000D-0000-FFFF-FFFF00000000}"/>
  </bookViews>
  <sheets>
    <sheet name="Rozpočet" sheetId="13" r:id="rId1"/>
    <sheet name="SOUHRN" sheetId="1" r:id="rId2"/>
    <sheet name="Radnice" sheetId="3" r:id="rId3"/>
    <sheet name="OS OD OŽP" sheetId="5" r:id="rId4"/>
    <sheet name="Knihovna" sheetId="4" r:id="rId5"/>
    <sheet name="MUZEUM" sheetId="2" r:id="rId6"/>
    <sheet name="nový ŽÚ" sheetId="6" r:id="rId7"/>
    <sheet name="nový MIC" sheetId="7" r:id="rId8"/>
    <sheet name="okna rozměry" sheetId="11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3" l="1"/>
  <c r="E31" i="13"/>
  <c r="E26" i="13"/>
  <c r="E21" i="13"/>
  <c r="E16" i="13"/>
  <c r="E12" i="13"/>
  <c r="E8" i="13"/>
  <c r="E7" i="13"/>
  <c r="E6" i="13"/>
  <c r="E5" i="13"/>
  <c r="E38" i="13" l="1"/>
  <c r="D50" i="1"/>
  <c r="D45" i="1"/>
  <c r="D40" i="1"/>
  <c r="C29" i="11"/>
  <c r="D35" i="1" l="1"/>
  <c r="G33" i="11"/>
  <c r="G32" i="11"/>
  <c r="G34" i="11" s="1"/>
  <c r="G28" i="11"/>
  <c r="G27" i="11"/>
  <c r="G26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5" i="11"/>
  <c r="G4" i="11"/>
  <c r="G3" i="11"/>
  <c r="G2" i="11"/>
  <c r="G25" i="11"/>
  <c r="G24" i="11"/>
  <c r="G23" i="11"/>
  <c r="G22" i="11"/>
  <c r="G21" i="11"/>
  <c r="G20" i="11"/>
  <c r="G29" i="11" l="1"/>
  <c r="AB13" i="1" l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C11" i="6"/>
  <c r="E14" i="1" l="1"/>
  <c r="B30" i="1"/>
  <c r="D30" i="1" s="1"/>
  <c r="B20" i="1"/>
  <c r="D20" i="1" s="1"/>
  <c r="B21" i="1"/>
  <c r="D21" i="1" s="1"/>
  <c r="B19" i="1"/>
  <c r="D19" i="1" s="1"/>
  <c r="B22" i="1"/>
  <c r="D22" i="1" s="1"/>
  <c r="B26" i="1"/>
  <c r="D26" i="1" s="1"/>
  <c r="K14" i="1"/>
  <c r="Q14" i="1"/>
  <c r="W14" i="1"/>
  <c r="B10" i="2"/>
  <c r="B21" i="2"/>
  <c r="B33" i="2"/>
  <c r="E1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Dita Holenková</author>
  </authors>
  <commentList>
    <comment ref="C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vyplnit cenu za jednotku (všechny buňky b, růžové)</t>
        </r>
      </text>
    </comment>
  </commentList>
</comments>
</file>

<file path=xl/sharedStrings.xml><?xml version="1.0" encoding="utf-8"?>
<sst xmlns="http://schemas.openxmlformats.org/spreadsheetml/2006/main" count="1537" uniqueCount="228">
  <si>
    <t xml:space="preserve">Masarykovo náměstí </t>
  </si>
  <si>
    <t>Ulice</t>
  </si>
  <si>
    <t>čp/čo</t>
  </si>
  <si>
    <t>16/25</t>
  </si>
  <si>
    <t>15/26</t>
  </si>
  <si>
    <t>14/27</t>
  </si>
  <si>
    <t>19/22</t>
  </si>
  <si>
    <t>TIC</t>
  </si>
  <si>
    <t>50/7</t>
  </si>
  <si>
    <t>OS,OD,OŽP</t>
  </si>
  <si>
    <t>51/6</t>
  </si>
  <si>
    <t>knihovna</t>
  </si>
  <si>
    <t>Kostelní</t>
  </si>
  <si>
    <t>7/3</t>
  </si>
  <si>
    <t>muzeum</t>
  </si>
  <si>
    <t>Radniční</t>
  </si>
  <si>
    <t>93/12</t>
  </si>
  <si>
    <t>OSV</t>
  </si>
  <si>
    <t>toalety</t>
  </si>
  <si>
    <t>kuchyňky</t>
  </si>
  <si>
    <t xml:space="preserve">kanceláře </t>
  </si>
  <si>
    <t>společné prostory</t>
  </si>
  <si>
    <t>počet</t>
  </si>
  <si>
    <t>PŘÍZEMÍ/vnitřní prostory</t>
  </si>
  <si>
    <t>chodba</t>
  </si>
  <si>
    <t>2. NP/vnitřní prostory</t>
  </si>
  <si>
    <t>1. NP/vnitřní prostory</t>
  </si>
  <si>
    <r>
      <t>celkem v m</t>
    </r>
    <r>
      <rPr>
        <vertAlign val="superscript"/>
        <sz val="11"/>
        <color theme="1"/>
        <rFont val="Arial"/>
        <family val="2"/>
        <charset val="238"/>
      </rPr>
      <t>2</t>
    </r>
  </si>
  <si>
    <t>Budova MěÚ Odry</t>
  </si>
  <si>
    <t>chodba včetně schodů</t>
  </si>
  <si>
    <t>MUZEUM 3NP</t>
  </si>
  <si>
    <t>plocha</t>
  </si>
  <si>
    <t>Schodiště</t>
  </si>
  <si>
    <t>dubové stupně</t>
  </si>
  <si>
    <t>výstavní sál</t>
  </si>
  <si>
    <t>palubka dubová</t>
  </si>
  <si>
    <t>cihelná dlažba</t>
  </si>
  <si>
    <t>sklad</t>
  </si>
  <si>
    <t>úklid, sklad</t>
  </si>
  <si>
    <t>pracovna, depozitář</t>
  </si>
  <si>
    <t>palubka smrková</t>
  </si>
  <si>
    <t>kancelář</t>
  </si>
  <si>
    <t>dřevěné</t>
  </si>
  <si>
    <t>MUZEUM 2NP</t>
  </si>
  <si>
    <t>schodiště</t>
  </si>
  <si>
    <t>dubová palubka</t>
  </si>
  <si>
    <t>WC</t>
  </si>
  <si>
    <t>dlažba</t>
  </si>
  <si>
    <t>MUZEUM 1NP</t>
  </si>
  <si>
    <t>schodistě</t>
  </si>
  <si>
    <t>linoleum</t>
  </si>
  <si>
    <t>kotelna</t>
  </si>
  <si>
    <t>sklad/archív</t>
  </si>
  <si>
    <t>sklad/archiv</t>
  </si>
  <si>
    <t>LEGENDA MÍSTNOSTÍ</t>
  </si>
  <si>
    <t>přízemí 1pp</t>
  </si>
  <si>
    <t xml:space="preserve"> </t>
  </si>
  <si>
    <t>OZN.</t>
  </si>
  <si>
    <t>NÁZEV MÍSTNOSTI</t>
  </si>
  <si>
    <t>PLOCHA [m2]</t>
  </si>
  <si>
    <t>S. V.    [m]</t>
  </si>
  <si>
    <t>PODLAHA</t>
  </si>
  <si>
    <t>STĚNY</t>
  </si>
  <si>
    <t>POZNÁMKA</t>
  </si>
  <si>
    <t>0.01</t>
  </si>
  <si>
    <t>CHODBA</t>
  </si>
  <si>
    <t>2,30-2,80</t>
  </si>
  <si>
    <t>DLAŽBA</t>
  </si>
  <si>
    <t>OMÍTKA</t>
  </si>
  <si>
    <t>0.02</t>
  </si>
  <si>
    <t>KANCELÁŘ</t>
  </si>
  <si>
    <t>KOBEREC</t>
  </si>
  <si>
    <t>0.03</t>
  </si>
  <si>
    <t>SKLAD</t>
  </si>
  <si>
    <t>0.04</t>
  </si>
  <si>
    <t>PŘEDSÍŇ</t>
  </si>
  <si>
    <t>PVC</t>
  </si>
  <si>
    <t>OBKLAD</t>
  </si>
  <si>
    <t>0.05</t>
  </si>
  <si>
    <t>KUCHYŇKA</t>
  </si>
  <si>
    <t>0.06</t>
  </si>
  <si>
    <t>0.07</t>
  </si>
  <si>
    <t>BETON</t>
  </si>
  <si>
    <t>0.08</t>
  </si>
  <si>
    <t>SCHODIŠTĚ</t>
  </si>
  <si>
    <t>-</t>
  </si>
  <si>
    <t>0.09</t>
  </si>
  <si>
    <t>0.10</t>
  </si>
  <si>
    <t>0.11</t>
  </si>
  <si>
    <t>0.12</t>
  </si>
  <si>
    <t>0.13</t>
  </si>
  <si>
    <t>0.14</t>
  </si>
  <si>
    <t>0.15</t>
  </si>
  <si>
    <t>0.16</t>
  </si>
  <si>
    <t>0.17</t>
  </si>
  <si>
    <t>0.18</t>
  </si>
  <si>
    <t>0.19</t>
  </si>
  <si>
    <t>0.20</t>
  </si>
  <si>
    <t>0.21</t>
  </si>
  <si>
    <t>0.22</t>
  </si>
  <si>
    <t>0.23</t>
  </si>
  <si>
    <t>CELKEM</t>
  </si>
  <si>
    <t>přízemí 1NP</t>
  </si>
  <si>
    <t>ARCHIV</t>
  </si>
  <si>
    <t>DŘEV. PARKETY</t>
  </si>
  <si>
    <t>3,00-3,40</t>
  </si>
  <si>
    <t>DLAŽBA, KOBEREC</t>
  </si>
  <si>
    <t>DLAŽBA, PVC</t>
  </si>
  <si>
    <t>VSTUPNÍ HALA</t>
  </si>
  <si>
    <t>ZASEDACÍ MÍSTNOST</t>
  </si>
  <si>
    <t>PŘEDSÍŇ WC</t>
  </si>
  <si>
    <t>KUCHYŇKA, SPRCHA</t>
  </si>
  <si>
    <t>2NP</t>
  </si>
  <si>
    <t>PVC, KOBEREC</t>
  </si>
  <si>
    <t>LAMINÁTOVÁ</t>
  </si>
  <si>
    <t>KANCELÁŘ, KUCHYŇKA</t>
  </si>
  <si>
    <t>SERVEROVNA</t>
  </si>
  <si>
    <t>ÚKLIDOVÁ MÍSTNOST</t>
  </si>
  <si>
    <t>OBLAD</t>
  </si>
  <si>
    <t>WC MUŽI</t>
  </si>
  <si>
    <t>WC ŽENY</t>
  </si>
  <si>
    <t>3NP</t>
  </si>
  <si>
    <t>OBŘADNÍ SÍŇ</t>
  </si>
  <si>
    <t>PŘEDSÍŇ OBŘ. SÍNĚ</t>
  </si>
  <si>
    <t>VELKÝ SÁL</t>
  </si>
  <si>
    <t>PARKETY</t>
  </si>
  <si>
    <t>radnice</t>
  </si>
  <si>
    <t>LEGENDA MÍSTNOSTÍ 1.PP</t>
  </si>
  <si>
    <t>1PP</t>
  </si>
  <si>
    <t xml:space="preserve">DLAŽBA </t>
  </si>
  <si>
    <t>HUV</t>
  </si>
  <si>
    <t>BEZ ÚPRAVY</t>
  </si>
  <si>
    <t>LEGENDA MÍSTNOSTÍ 2.NP</t>
  </si>
  <si>
    <t>KNIHOVNA</t>
  </si>
  <si>
    <t>POKOJ</t>
  </si>
  <si>
    <t>LEGENDA MÍSTNOSTÍ 3.NP</t>
  </si>
  <si>
    <t>UMÝVARNA</t>
  </si>
  <si>
    <t>PALUBKY</t>
  </si>
  <si>
    <t>LEGENDA MÍSTNOSTÍ 1.NP</t>
  </si>
  <si>
    <t>1NP</t>
  </si>
  <si>
    <t>FOTOATELIÉR</t>
  </si>
  <si>
    <t>ČEKÁRNA</t>
  </si>
  <si>
    <t>GARÁŽ</t>
  </si>
  <si>
    <t xml:space="preserve"> SCHODIŠTĚ</t>
  </si>
  <si>
    <t>TECH. MÍSTNOST</t>
  </si>
  <si>
    <t>nezahrnuto pro úklid</t>
  </si>
  <si>
    <t>wc</t>
  </si>
  <si>
    <t>určení v tabulce SOUHRN</t>
  </si>
  <si>
    <t>BUDOVA Masarykovo náměstí 50</t>
  </si>
  <si>
    <t>sklad/archov</t>
  </si>
  <si>
    <t>BUDOVY Masarykovo náměstí 14,15,16 "radnice"</t>
  </si>
  <si>
    <t>BUDOVA Masarykovo náměstí 51</t>
  </si>
  <si>
    <t>Budova Kostelní 7 MUZEUM</t>
  </si>
  <si>
    <t>kanceláře</t>
  </si>
  <si>
    <t>pasport</t>
  </si>
  <si>
    <t>zdroj</t>
  </si>
  <si>
    <t>pracovní název</t>
  </si>
  <si>
    <t>2008</t>
  </si>
  <si>
    <t>2017</t>
  </si>
  <si>
    <t>2024</t>
  </si>
  <si>
    <t>13/28</t>
  </si>
  <si>
    <t>nový ŽÚ</t>
  </si>
  <si>
    <t>Č.</t>
  </si>
  <si>
    <t>ZÁDVEŘÍ</t>
  </si>
  <si>
    <t>KANCELÁŘSKÝ PROSTOR 1</t>
  </si>
  <si>
    <t>KANCELÁŘSKÝ PROSTOR 2</t>
  </si>
  <si>
    <t>PŘEDSÍŇKA</t>
  </si>
  <si>
    <t>DLAŽBA, ČISTÍCÍ KOBEREC</t>
  </si>
  <si>
    <t>LAMINÁTOVÁ PODLAHA</t>
  </si>
  <si>
    <t>m2</t>
  </si>
  <si>
    <t>INFORMACČNÍ CENTRUM</t>
  </si>
  <si>
    <t>informační centrum</t>
  </si>
  <si>
    <t>předsíň</t>
  </si>
  <si>
    <t>úklidová místnost</t>
  </si>
  <si>
    <t>zázemí</t>
  </si>
  <si>
    <t>KINO</t>
  </si>
  <si>
    <t>kuchyňka</t>
  </si>
  <si>
    <t>součet</t>
  </si>
  <si>
    <t>Chodba včetně schodů</t>
  </si>
  <si>
    <t>Kanceláře</t>
  </si>
  <si>
    <t>Toalety</t>
  </si>
  <si>
    <t>Kuchyňky</t>
  </si>
  <si>
    <t>Společné prostory</t>
  </si>
  <si>
    <t>Sklad/archiv</t>
  </si>
  <si>
    <t>Dveře</t>
  </si>
  <si>
    <t>Okna</t>
  </si>
  <si>
    <t>Radiátory</t>
  </si>
  <si>
    <t>Všechny budovy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</si>
  <si>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</si>
  <si>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t>obyčejné</t>
  </si>
  <si>
    <t>dvoukřídlé</t>
  </si>
  <si>
    <t>výlohy</t>
  </si>
  <si>
    <t>střešní</t>
  </si>
  <si>
    <t>cena bez DPH za jeden den úklidu</t>
  </si>
  <si>
    <t>c=a*b</t>
  </si>
  <si>
    <t>a</t>
  </si>
  <si>
    <t>b</t>
  </si>
  <si>
    <t>cena za 1m2 bez DPH za úklid 1x ročně</t>
  </si>
  <si>
    <r>
      <t>cena za 1m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 xml:space="preserve"> bez DPH za 1 den úklidu</t>
    </r>
  </si>
  <si>
    <r>
      <t>cena za 1m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 xml:space="preserve"> bez DPH za úklid 1x týdně</t>
    </r>
  </si>
  <si>
    <t>šířka</t>
  </si>
  <si>
    <t>výška</t>
  </si>
  <si>
    <t>2x</t>
  </si>
  <si>
    <r>
      <t>cm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</si>
  <si>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Výlohy</t>
  </si>
  <si>
    <r>
      <t xml:space="preserve">Všechny budovy
</t>
    </r>
    <r>
      <rPr>
        <i/>
        <sz val="8"/>
        <color theme="1"/>
        <rFont val="Arial"/>
        <family val="2"/>
        <charset val="238"/>
      </rPr>
      <t>list "okna rozměry"</t>
    </r>
  </si>
  <si>
    <t xml:space="preserve">Všechny budovy
</t>
  </si>
  <si>
    <t xml:space="preserve">Všechny budovy
</t>
  </si>
  <si>
    <t>ks</t>
  </si>
  <si>
    <t>cena za 1m2 bez DPH za úklid 2x ročně</t>
  </si>
  <si>
    <t>cena za 1m2 bez DPH za úklid 4x ročně</t>
  </si>
  <si>
    <t>cena za 1 kus 1x měsíčně</t>
  </si>
  <si>
    <t xml:space="preserve">Dveře </t>
  </si>
  <si>
    <r>
      <t>cena za 1m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 xml:space="preserve"> bez DPH</t>
    </r>
  </si>
  <si>
    <r>
      <t>cena za 1m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 xml:space="preserve"> bez DPH </t>
    </r>
  </si>
  <si>
    <r>
      <t>cena za 1m</t>
    </r>
    <r>
      <rPr>
        <b/>
        <vertAlign val="superscript"/>
        <sz val="11"/>
        <color theme="1"/>
        <rFont val="Arial"/>
        <family val="2"/>
        <charset val="238"/>
      </rPr>
      <t xml:space="preserve">2 </t>
    </r>
    <r>
      <rPr>
        <b/>
        <sz val="11"/>
        <color theme="1"/>
        <rFont val="Arial"/>
        <family val="2"/>
        <charset val="238"/>
      </rPr>
      <t xml:space="preserve">bez DPH </t>
    </r>
  </si>
  <si>
    <t>cena za 1 kus 
bez DPH</t>
  </si>
  <si>
    <t>c</t>
  </si>
  <si>
    <t>d=a*b*c</t>
  </si>
  <si>
    <t>cena bez DPH</t>
  </si>
  <si>
    <t xml:space="preserve">cena bez DPH
</t>
  </si>
  <si>
    <t xml:space="preserve">cena bez DPH </t>
  </si>
  <si>
    <t>četnost v
pracovní
den</t>
  </si>
  <si>
    <t>četnost v
týdnu</t>
  </si>
  <si>
    <t>četnost v
roce</t>
  </si>
  <si>
    <t>četnost v
měsíci</t>
  </si>
  <si>
    <t>CELKOVÁ CENA PRO POROVNÁNÍ NABÍDEK</t>
  </si>
  <si>
    <t>PODKLAD PRO rozpočet - příloha č.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</si>
</sst>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sz val="22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E02877"/>
        <bgColor indexed="64"/>
      </patternFill>
    </fill>
    <fill>
      <patternFill patternType="solid">
        <fgColor rgb="FF899FE7"/>
        <bgColor indexed="64"/>
      </patternFill>
    </fill>
    <fill>
      <patternFill patternType="solid">
        <fgColor theme="2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/>
    </xf>
    <xf numFmtId="2" fontId="0" fillId="0" borderId="0" xfId="0" applyNumberFormat="1"/>
    <xf numFmtId="0" fontId="3" fillId="5" borderId="1" xfId="0" applyFont="1" applyFill="1" applyBorder="1" applyAlignment="1">
      <alignment vertical="center" wrapText="1" shrinkToFit="1"/>
    </xf>
    <xf numFmtId="0" fontId="1" fillId="5" borderId="1" xfId="0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17" fontId="0" fillId="0" borderId="0" xfId="0" applyNumberFormat="1" applyAlignment="1">
      <alignment horizontal="left"/>
    </xf>
    <xf numFmtId="16" fontId="0" fillId="0" borderId="0" xfId="0" applyNumberFormat="1" applyAlignment="1">
      <alignment horizontal="left"/>
    </xf>
    <xf numFmtId="0" fontId="5" fillId="5" borderId="0" xfId="0" applyFont="1" applyFill="1" applyAlignment="1">
      <alignment horizontal="left"/>
    </xf>
    <xf numFmtId="0" fontId="0" fillId="7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5" fillId="3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2" fontId="0" fillId="0" borderId="0" xfId="0" applyNumberFormat="1" applyAlignment="1">
      <alignment horizontal="left"/>
    </xf>
    <xf numFmtId="4" fontId="0" fillId="0" borderId="0" xfId="0" applyNumberFormat="1" applyAlignment="1">
      <alignment horizontal="left"/>
    </xf>
    <xf numFmtId="0" fontId="0" fillId="5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0" fillId="8" borderId="0" xfId="0" applyFill="1" applyAlignment="1">
      <alignment horizontal="left"/>
    </xf>
    <xf numFmtId="2" fontId="5" fillId="5" borderId="0" xfId="0" applyNumberFormat="1" applyFont="1" applyFill="1" applyAlignment="1">
      <alignment horizontal="left"/>
    </xf>
    <xf numFmtId="0" fontId="0" fillId="9" borderId="0" xfId="0" applyFill="1" applyAlignment="1">
      <alignment horizontal="left"/>
    </xf>
    <xf numFmtId="2" fontId="5" fillId="9" borderId="0" xfId="0" applyNumberFormat="1" applyFont="1" applyFill="1" applyAlignment="1">
      <alignment horizontal="left"/>
    </xf>
    <xf numFmtId="4" fontId="0" fillId="9" borderId="0" xfId="0" applyNumberFormat="1" applyFill="1" applyAlignment="1">
      <alignment horizontal="left"/>
    </xf>
    <xf numFmtId="0" fontId="5" fillId="9" borderId="0" xfId="0" applyFont="1" applyFill="1" applyAlignment="1">
      <alignment horizontal="left"/>
    </xf>
    <xf numFmtId="0" fontId="6" fillId="0" borderId="0" xfId="0" applyFont="1"/>
    <xf numFmtId="16" fontId="0" fillId="0" borderId="0" xfId="0" applyNumberFormat="1"/>
    <xf numFmtId="0" fontId="0" fillId="9" borderId="0" xfId="0" applyFill="1"/>
    <xf numFmtId="49" fontId="1" fillId="0" borderId="2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5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3" borderId="2" xfId="0" applyNumberFormat="1" applyFont="1" applyFill="1" applyBorder="1" applyAlignment="1">
      <alignment vertical="center"/>
    </xf>
    <xf numFmtId="4" fontId="1" fillId="4" borderId="2" xfId="0" applyNumberFormat="1" applyFont="1" applyFill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horizontal="center" vertical="center"/>
    </xf>
    <xf numFmtId="4" fontId="1" fillId="7" borderId="1" xfId="0" applyNumberFormat="1" applyFont="1" applyFill="1" applyBorder="1" applyAlignment="1">
      <alignment vertical="center"/>
    </xf>
    <xf numFmtId="4" fontId="1" fillId="7" borderId="1" xfId="0" applyNumberFormat="1" applyFont="1" applyFill="1" applyBorder="1" applyAlignment="1">
      <alignment horizontal="center" vertical="center"/>
    </xf>
    <xf numFmtId="4" fontId="1" fillId="8" borderId="1" xfId="0" applyNumberFormat="1" applyFont="1" applyFill="1" applyBorder="1" applyAlignment="1">
      <alignment vertical="center"/>
    </xf>
    <xf numFmtId="4" fontId="1" fillId="8" borderId="1" xfId="0" applyNumberFormat="1" applyFont="1" applyFill="1" applyBorder="1" applyAlignment="1">
      <alignment horizontal="center" vertical="center"/>
    </xf>
    <xf numFmtId="4" fontId="1" fillId="8" borderId="1" xfId="0" applyNumberFormat="1" applyFont="1" applyFill="1" applyBorder="1" applyAlignment="1">
      <alignment horizontal="center" vertical="center" wrapText="1"/>
    </xf>
    <xf numFmtId="4" fontId="1" fillId="10" borderId="1" xfId="0" applyNumberFormat="1" applyFont="1" applyFill="1" applyBorder="1" applyAlignment="1">
      <alignment vertical="center"/>
    </xf>
    <xf numFmtId="4" fontId="1" fillId="10" borderId="1" xfId="0" applyNumberFormat="1" applyFont="1" applyFill="1" applyBorder="1" applyAlignment="1">
      <alignment horizontal="center" vertical="center"/>
    </xf>
    <xf numFmtId="4" fontId="1" fillId="10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4" fontId="7" fillId="10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3" fontId="0" fillId="0" borderId="0" xfId="0" applyNumberFormat="1"/>
    <xf numFmtId="4" fontId="0" fillId="0" borderId="1" xfId="0" applyNumberFormat="1" applyBorder="1"/>
    <xf numFmtId="3" fontId="0" fillId="11" borderId="1" xfId="0" applyNumberFormat="1" applyFill="1" applyBorder="1"/>
    <xf numFmtId="4" fontId="0" fillId="11" borderId="1" xfId="0" applyNumberFormat="1" applyFill="1" applyBorder="1"/>
    <xf numFmtId="3" fontId="0" fillId="7" borderId="1" xfId="0" applyNumberFormat="1" applyFill="1" applyBorder="1"/>
    <xf numFmtId="4" fontId="0" fillId="7" borderId="1" xfId="0" applyNumberFormat="1" applyFill="1" applyBorder="1"/>
    <xf numFmtId="3" fontId="0" fillId="5" borderId="1" xfId="0" applyNumberFormat="1" applyFill="1" applyBorder="1"/>
    <xf numFmtId="4" fontId="0" fillId="5" borderId="1" xfId="0" applyNumberFormat="1" applyFill="1" applyBorder="1"/>
    <xf numFmtId="1" fontId="0" fillId="11" borderId="1" xfId="0" applyNumberFormat="1" applyFill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1" fontId="0" fillId="0" borderId="0" xfId="0" applyNumberFormat="1" applyAlignment="1">
      <alignment horizontal="center"/>
    </xf>
    <xf numFmtId="3" fontId="0" fillId="5" borderId="2" xfId="0" applyNumberFormat="1" applyFill="1" applyBorder="1"/>
    <xf numFmtId="4" fontId="0" fillId="5" borderId="2" xfId="0" applyNumberFormat="1" applyFill="1" applyBorder="1"/>
    <xf numFmtId="1" fontId="0" fillId="5" borderId="2" xfId="0" applyNumberFormat="1" applyFill="1" applyBorder="1" applyAlignment="1">
      <alignment horizontal="center"/>
    </xf>
    <xf numFmtId="4" fontId="5" fillId="0" borderId="7" xfId="0" applyNumberFormat="1" applyFont="1" applyBorder="1"/>
    <xf numFmtId="1" fontId="5" fillId="0" borderId="7" xfId="0" applyNumberFormat="1" applyFont="1" applyBorder="1" applyAlignment="1">
      <alignment horizontal="center"/>
    </xf>
    <xf numFmtId="0" fontId="0" fillId="0" borderId="8" xfId="0" applyBorder="1"/>
    <xf numFmtId="3" fontId="0" fillId="0" borderId="9" xfId="0" applyNumberFormat="1" applyBorder="1"/>
    <xf numFmtId="4" fontId="0" fillId="0" borderId="9" xfId="0" applyNumberFormat="1" applyBorder="1"/>
    <xf numFmtId="1" fontId="0" fillId="0" borderId="9" xfId="0" applyNumberFormat="1" applyBorder="1" applyAlignment="1">
      <alignment horizontal="center"/>
    </xf>
    <xf numFmtId="0" fontId="0" fillId="11" borderId="10" xfId="0" applyFill="1" applyBorder="1"/>
    <xf numFmtId="0" fontId="0" fillId="7" borderId="10" xfId="0" applyFill="1" applyBorder="1"/>
    <xf numFmtId="0" fontId="0" fillId="5" borderId="10" xfId="0" applyFill="1" applyBorder="1"/>
    <xf numFmtId="0" fontId="0" fillId="5" borderId="11" xfId="0" applyFill="1" applyBorder="1"/>
    <xf numFmtId="0" fontId="5" fillId="0" borderId="5" xfId="0" applyFont="1" applyBorder="1"/>
    <xf numFmtId="3" fontId="5" fillId="0" borderId="7" xfId="0" applyNumberFormat="1" applyFont="1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1" fontId="0" fillId="0" borderId="1" xfId="0" applyNumberFormat="1" applyBorder="1" applyAlignment="1">
      <alignment horizontal="center"/>
    </xf>
    <xf numFmtId="4" fontId="0" fillId="0" borderId="12" xfId="0" applyNumberFormat="1" applyBorder="1"/>
    <xf numFmtId="4" fontId="0" fillId="11" borderId="13" xfId="0" applyNumberFormat="1" applyFill="1" applyBorder="1"/>
    <xf numFmtId="4" fontId="0" fillId="7" borderId="13" xfId="0" applyNumberFormat="1" applyFill="1" applyBorder="1"/>
    <xf numFmtId="4" fontId="0" fillId="5" borderId="13" xfId="0" applyNumberFormat="1" applyFill="1" applyBorder="1"/>
    <xf numFmtId="4" fontId="0" fillId="5" borderId="14" xfId="0" applyNumberFormat="1" applyFill="1" applyBorder="1"/>
    <xf numFmtId="4" fontId="0" fillId="0" borderId="13" xfId="0" applyNumberFormat="1" applyBorder="1"/>
    <xf numFmtId="0" fontId="5" fillId="0" borderId="0" xfId="0" applyFont="1"/>
    <xf numFmtId="3" fontId="5" fillId="0" borderId="0" xfId="0" applyNumberFormat="1" applyFont="1" applyAlignment="1">
      <alignment horizontal="center"/>
    </xf>
    <xf numFmtId="4" fontId="5" fillId="0" borderId="0" xfId="0" applyNumberFormat="1" applyFont="1"/>
    <xf numFmtId="1" fontId="5" fillId="0" borderId="0" xfId="0" applyNumberFormat="1" applyFont="1" applyAlignment="1">
      <alignment horizontal="center"/>
    </xf>
    <xf numFmtId="4" fontId="1" fillId="12" borderId="1" xfId="0" applyNumberFormat="1" applyFont="1" applyFill="1" applyBorder="1" applyAlignment="1">
      <alignment vertical="center"/>
    </xf>
    <xf numFmtId="4" fontId="1" fillId="12" borderId="1" xfId="0" applyNumberFormat="1" applyFont="1" applyFill="1" applyBorder="1" applyAlignment="1">
      <alignment horizontal="center" vertical="center"/>
    </xf>
    <xf numFmtId="4" fontId="7" fillId="12" borderId="1" xfId="0" applyNumberFormat="1" applyFont="1" applyFill="1" applyBorder="1" applyAlignment="1">
      <alignment horizontal="center" vertical="center" wrapText="1"/>
    </xf>
    <xf numFmtId="4" fontId="1" fillId="12" borderId="1" xfId="0" applyNumberFormat="1" applyFont="1" applyFill="1" applyBorder="1" applyAlignment="1">
      <alignment horizontal="center" vertical="center" wrapText="1"/>
    </xf>
    <xf numFmtId="4" fontId="1" fillId="13" borderId="1" xfId="0" applyNumberFormat="1" applyFont="1" applyFill="1" applyBorder="1" applyAlignment="1">
      <alignment vertical="center"/>
    </xf>
    <xf numFmtId="4" fontId="1" fillId="13" borderId="1" xfId="0" applyNumberFormat="1" applyFont="1" applyFill="1" applyBorder="1" applyAlignment="1">
      <alignment horizontal="center" vertical="center"/>
    </xf>
    <xf numFmtId="4" fontId="7" fillId="13" borderId="1" xfId="0" applyNumberFormat="1" applyFont="1" applyFill="1" applyBorder="1" applyAlignment="1">
      <alignment horizontal="center" vertical="center" wrapText="1"/>
    </xf>
    <xf numFmtId="4" fontId="1" fillId="13" borderId="1" xfId="0" applyNumberFormat="1" applyFont="1" applyFill="1" applyBorder="1" applyAlignment="1">
      <alignment horizontal="center" vertical="center" wrapText="1"/>
    </xf>
    <xf numFmtId="4" fontId="1" fillId="13" borderId="1" xfId="0" applyNumberFormat="1" applyFont="1" applyFill="1" applyBorder="1" applyAlignment="1">
      <alignment vertical="center" wrapText="1"/>
    </xf>
    <xf numFmtId="4" fontId="1" fillId="12" borderId="1" xfId="0" applyNumberFormat="1" applyFont="1" applyFill="1" applyBorder="1" applyAlignment="1">
      <alignment vertical="center" wrapText="1"/>
    </xf>
    <xf numFmtId="4" fontId="1" fillId="14" borderId="1" xfId="0" applyNumberFormat="1" applyFont="1" applyFill="1" applyBorder="1" applyAlignment="1">
      <alignment horizontal="center" vertical="center"/>
    </xf>
    <xf numFmtId="4" fontId="1" fillId="15" borderId="1" xfId="0" applyNumberFormat="1" applyFont="1" applyFill="1" applyBorder="1" applyAlignment="1">
      <alignment vertical="center" wrapText="1"/>
    </xf>
    <xf numFmtId="4" fontId="1" fillId="15" borderId="1" xfId="0" applyNumberFormat="1" applyFont="1" applyFill="1" applyBorder="1" applyAlignment="1">
      <alignment horizontal="center" vertical="center"/>
    </xf>
    <xf numFmtId="4" fontId="7" fillId="15" borderId="1" xfId="0" applyNumberFormat="1" applyFont="1" applyFill="1" applyBorder="1" applyAlignment="1">
      <alignment horizontal="center" vertical="center" wrapText="1"/>
    </xf>
    <xf numFmtId="4" fontId="1" fillId="15" borderId="1" xfId="0" applyNumberFormat="1" applyFont="1" applyFill="1" applyBorder="1" applyAlignment="1">
      <alignment horizontal="center" vertical="center" wrapText="1"/>
    </xf>
    <xf numFmtId="4" fontId="1" fillId="15" borderId="1" xfId="0" applyNumberFormat="1" applyFont="1" applyFill="1" applyBorder="1" applyAlignment="1">
      <alignment vertical="center"/>
    </xf>
    <xf numFmtId="0" fontId="11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1" fontId="1" fillId="0" borderId="0" xfId="0" applyNumberFormat="1" applyFont="1" applyAlignment="1">
      <alignment horizontal="center" vertical="center"/>
    </xf>
    <xf numFmtId="4" fontId="1" fillId="8" borderId="8" xfId="0" applyNumberFormat="1" applyFont="1" applyFill="1" applyBorder="1" applyAlignment="1">
      <alignment vertical="center"/>
    </xf>
    <xf numFmtId="4" fontId="1" fillId="8" borderId="9" xfId="0" applyNumberFormat="1" applyFont="1" applyFill="1" applyBorder="1" applyAlignment="1">
      <alignment horizontal="center" vertical="center"/>
    </xf>
    <xf numFmtId="4" fontId="7" fillId="8" borderId="9" xfId="0" applyNumberFormat="1" applyFont="1" applyFill="1" applyBorder="1" applyAlignment="1">
      <alignment horizontal="center" vertical="center" wrapText="1"/>
    </xf>
    <xf numFmtId="1" fontId="7" fillId="0" borderId="9" xfId="0" applyNumberFormat="1" applyFont="1" applyBorder="1" applyAlignment="1">
      <alignment horizontal="center" vertical="center" wrapText="1"/>
    </xf>
    <xf numFmtId="4" fontId="1" fillId="8" borderId="15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vertical="center"/>
    </xf>
    <xf numFmtId="4" fontId="1" fillId="8" borderId="16" xfId="0" applyNumberFormat="1" applyFont="1" applyFill="1" applyBorder="1" applyAlignment="1">
      <alignment vertical="center"/>
    </xf>
    <xf numFmtId="4" fontId="1" fillId="8" borderId="17" xfId="0" applyNumberFormat="1" applyFont="1" applyFill="1" applyBorder="1" applyAlignment="1">
      <alignment vertical="center"/>
    </xf>
    <xf numFmtId="0" fontId="0" fillId="0" borderId="18" xfId="0" applyBorder="1"/>
    <xf numFmtId="4" fontId="1" fillId="14" borderId="18" xfId="0" applyNumberFormat="1" applyFont="1" applyFill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4" fontId="1" fillId="8" borderId="19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4" fontId="1" fillId="10" borderId="8" xfId="0" applyNumberFormat="1" applyFont="1" applyFill="1" applyBorder="1" applyAlignment="1">
      <alignment vertical="center"/>
    </xf>
    <xf numFmtId="4" fontId="1" fillId="10" borderId="9" xfId="0" applyNumberFormat="1" applyFont="1" applyFill="1" applyBorder="1" applyAlignment="1">
      <alignment horizontal="center" vertical="center"/>
    </xf>
    <xf numFmtId="4" fontId="7" fillId="1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1" fillId="10" borderId="15" xfId="0" applyNumberFormat="1" applyFont="1" applyFill="1" applyBorder="1" applyAlignment="1">
      <alignment horizontal="center" vertical="center" wrapText="1"/>
    </xf>
    <xf numFmtId="4" fontId="1" fillId="10" borderId="17" xfId="0" applyNumberFormat="1" applyFont="1" applyFill="1" applyBorder="1" applyAlignment="1">
      <alignment vertical="center"/>
    </xf>
    <xf numFmtId="4" fontId="1" fillId="10" borderId="19" xfId="0" applyNumberFormat="1" applyFont="1" applyFill="1" applyBorder="1" applyAlignment="1">
      <alignment vertical="center"/>
    </xf>
    <xf numFmtId="4" fontId="1" fillId="7" borderId="8" xfId="0" applyNumberFormat="1" applyFont="1" applyFill="1" applyBorder="1" applyAlignment="1">
      <alignment vertical="center"/>
    </xf>
    <xf numFmtId="4" fontId="1" fillId="7" borderId="9" xfId="0" applyNumberFormat="1" applyFont="1" applyFill="1" applyBorder="1" applyAlignment="1">
      <alignment horizontal="center" vertical="center"/>
    </xf>
    <xf numFmtId="4" fontId="7" fillId="7" borderId="9" xfId="0" applyNumberFormat="1" applyFont="1" applyFill="1" applyBorder="1" applyAlignment="1">
      <alignment horizontal="center" vertical="center" wrapText="1"/>
    </xf>
    <xf numFmtId="4" fontId="1" fillId="7" borderId="15" xfId="0" applyNumberFormat="1" applyFont="1" applyFill="1" applyBorder="1" applyAlignment="1">
      <alignment horizontal="center" vertical="center" wrapText="1"/>
    </xf>
    <xf numFmtId="4" fontId="1" fillId="7" borderId="17" xfId="0" applyNumberFormat="1" applyFont="1" applyFill="1" applyBorder="1" applyAlignment="1">
      <alignment vertical="center"/>
    </xf>
    <xf numFmtId="4" fontId="1" fillId="7" borderId="19" xfId="0" applyNumberFormat="1" applyFont="1" applyFill="1" applyBorder="1" applyAlignment="1">
      <alignment vertical="center"/>
    </xf>
    <xf numFmtId="4" fontId="1" fillId="13" borderId="8" xfId="0" applyNumberFormat="1" applyFont="1" applyFill="1" applyBorder="1" applyAlignment="1">
      <alignment vertical="center" wrapText="1"/>
    </xf>
    <xf numFmtId="4" fontId="1" fillId="13" borderId="9" xfId="0" applyNumberFormat="1" applyFont="1" applyFill="1" applyBorder="1" applyAlignment="1">
      <alignment horizontal="center" vertical="center"/>
    </xf>
    <xf numFmtId="4" fontId="7" fillId="13" borderId="9" xfId="0" applyNumberFormat="1" applyFont="1" applyFill="1" applyBorder="1" applyAlignment="1">
      <alignment horizontal="center" vertical="center" wrapText="1"/>
    </xf>
    <xf numFmtId="4" fontId="1" fillId="13" borderId="15" xfId="0" applyNumberFormat="1" applyFont="1" applyFill="1" applyBorder="1" applyAlignment="1">
      <alignment horizontal="center" vertical="center" wrapText="1"/>
    </xf>
    <xf numFmtId="4" fontId="1" fillId="13" borderId="17" xfId="0" applyNumberFormat="1" applyFont="1" applyFill="1" applyBorder="1" applyAlignment="1">
      <alignment vertical="center"/>
    </xf>
    <xf numFmtId="4" fontId="1" fillId="13" borderId="18" xfId="0" applyNumberFormat="1" applyFont="1" applyFill="1" applyBorder="1" applyAlignment="1">
      <alignment vertical="center"/>
    </xf>
    <xf numFmtId="4" fontId="1" fillId="13" borderId="19" xfId="0" applyNumberFormat="1" applyFont="1" applyFill="1" applyBorder="1" applyAlignment="1">
      <alignment vertical="center"/>
    </xf>
    <xf numFmtId="4" fontId="1" fillId="12" borderId="8" xfId="0" applyNumberFormat="1" applyFont="1" applyFill="1" applyBorder="1" applyAlignment="1">
      <alignment vertical="center" wrapText="1"/>
    </xf>
    <xf numFmtId="4" fontId="1" fillId="12" borderId="9" xfId="0" applyNumberFormat="1" applyFont="1" applyFill="1" applyBorder="1" applyAlignment="1">
      <alignment horizontal="center" vertical="center"/>
    </xf>
    <xf numFmtId="4" fontId="7" fillId="12" borderId="9" xfId="0" applyNumberFormat="1" applyFont="1" applyFill="1" applyBorder="1" applyAlignment="1">
      <alignment horizontal="center" vertical="center" wrapText="1"/>
    </xf>
    <xf numFmtId="4" fontId="1" fillId="12" borderId="15" xfId="0" applyNumberFormat="1" applyFont="1" applyFill="1" applyBorder="1" applyAlignment="1">
      <alignment horizontal="center" vertical="center" wrapText="1"/>
    </xf>
    <xf numFmtId="4" fontId="1" fillId="12" borderId="17" xfId="0" applyNumberFormat="1" applyFont="1" applyFill="1" applyBorder="1" applyAlignment="1">
      <alignment vertical="center"/>
    </xf>
    <xf numFmtId="4" fontId="1" fillId="12" borderId="18" xfId="0" applyNumberFormat="1" applyFont="1" applyFill="1" applyBorder="1" applyAlignment="1">
      <alignment vertical="center"/>
    </xf>
    <xf numFmtId="4" fontId="1" fillId="12" borderId="19" xfId="0" applyNumberFormat="1" applyFont="1" applyFill="1" applyBorder="1" applyAlignment="1">
      <alignment vertical="center"/>
    </xf>
    <xf numFmtId="4" fontId="1" fillId="15" borderId="8" xfId="0" applyNumberFormat="1" applyFont="1" applyFill="1" applyBorder="1" applyAlignment="1">
      <alignment vertical="center" wrapText="1"/>
    </xf>
    <xf numFmtId="4" fontId="1" fillId="15" borderId="9" xfId="0" applyNumberFormat="1" applyFont="1" applyFill="1" applyBorder="1" applyAlignment="1">
      <alignment horizontal="center" vertical="center"/>
    </xf>
    <xf numFmtId="4" fontId="7" fillId="15" borderId="9" xfId="0" applyNumberFormat="1" applyFont="1" applyFill="1" applyBorder="1" applyAlignment="1">
      <alignment horizontal="center" vertical="center" wrapText="1"/>
    </xf>
    <xf numFmtId="4" fontId="1" fillId="15" borderId="15" xfId="0" applyNumberFormat="1" applyFont="1" applyFill="1" applyBorder="1" applyAlignment="1">
      <alignment horizontal="center" vertical="center" wrapText="1"/>
    </xf>
    <xf numFmtId="4" fontId="1" fillId="15" borderId="17" xfId="0" applyNumberFormat="1" applyFont="1" applyFill="1" applyBorder="1" applyAlignment="1">
      <alignment vertical="center"/>
    </xf>
    <xf numFmtId="4" fontId="1" fillId="15" borderId="18" xfId="0" applyNumberFormat="1" applyFont="1" applyFill="1" applyBorder="1" applyAlignment="1">
      <alignment vertical="center"/>
    </xf>
    <xf numFmtId="4" fontId="1" fillId="15" borderId="19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4" fontId="6" fillId="16" borderId="20" xfId="0" applyNumberFormat="1" applyFont="1" applyFill="1" applyBorder="1" applyAlignment="1">
      <alignment horizontal="right" vertical="center"/>
    </xf>
    <xf numFmtId="0" fontId="6" fillId="16" borderId="21" xfId="0" applyFont="1" applyFill="1" applyBorder="1" applyAlignment="1">
      <alignment horizontal="left" vertical="center"/>
    </xf>
    <xf numFmtId="0" fontId="6" fillId="16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center" vertical="center"/>
    </xf>
    <xf numFmtId="4" fontId="1" fillId="5" borderId="3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02877"/>
      <color rgb="FF899FE7"/>
      <color rgb="FFACF6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8"/>
  <sheetViews>
    <sheetView workbookViewId="0">
      <selection activeCell="A2" sqref="A2"/>
    </sheetView>
  </sheetViews>
  <sheetFormatPr defaultRowHeight="14.4" x14ac:dyDescent="0.3"/>
  <cols>
    <col min="1" max="1" width="32.88671875" customWidth="1"/>
    <col min="2" max="2" width="11.33203125" customWidth="1"/>
    <col min="4" max="4" width="10.5546875" style="131" customWidth="1"/>
    <col min="5" max="5" width="15.33203125" customWidth="1"/>
  </cols>
  <sheetData>
    <row r="1" spans="1:20" ht="24.75" customHeight="1" x14ac:dyDescent="0.55000000000000004">
      <c r="A1" s="128" t="s">
        <v>227</v>
      </c>
    </row>
    <row r="2" spans="1:20" ht="15" thickBot="1" x14ac:dyDescent="0.35"/>
    <row r="3" spans="1:20" s="5" customFormat="1" ht="111.75" customHeight="1" x14ac:dyDescent="0.3">
      <c r="A3" s="133" t="s">
        <v>187</v>
      </c>
      <c r="B3" s="134" t="s">
        <v>188</v>
      </c>
      <c r="C3" s="135" t="s">
        <v>213</v>
      </c>
      <c r="D3" s="136" t="s">
        <v>222</v>
      </c>
      <c r="E3" s="137" t="s">
        <v>220</v>
      </c>
    </row>
    <row r="4" spans="1:20" s="5" customFormat="1" ht="15" customHeight="1" x14ac:dyDescent="0.3">
      <c r="A4" s="138"/>
      <c r="B4" s="69" t="s">
        <v>195</v>
      </c>
      <c r="C4" s="70" t="s">
        <v>196</v>
      </c>
      <c r="D4" s="129" t="s">
        <v>217</v>
      </c>
      <c r="E4" s="139" t="s">
        <v>218</v>
      </c>
    </row>
    <row r="5" spans="1:20" s="5" customFormat="1" ht="18.75" customHeight="1" x14ac:dyDescent="0.3">
      <c r="A5" s="140" t="s">
        <v>178</v>
      </c>
      <c r="B5" s="99">
        <v>1229.8900000000001</v>
      </c>
      <c r="C5" s="122"/>
      <c r="D5" s="130">
        <v>1</v>
      </c>
      <c r="E5" s="141">
        <f>B5*C5*D5</f>
        <v>0</v>
      </c>
      <c r="N5" s="21"/>
      <c r="O5" s="31"/>
      <c r="P5" s="21"/>
      <c r="Q5" s="21"/>
      <c r="R5" s="21"/>
      <c r="S5"/>
      <c r="T5" s="21"/>
    </row>
    <row r="6" spans="1:20" s="5" customFormat="1" ht="18.75" customHeight="1" x14ac:dyDescent="0.3">
      <c r="A6" s="140" t="s">
        <v>179</v>
      </c>
      <c r="B6" s="99">
        <v>1447.56</v>
      </c>
      <c r="C6" s="122"/>
      <c r="D6" s="130">
        <v>1</v>
      </c>
      <c r="E6" s="141">
        <f t="shared" ref="E6:E8" si="0">B6*C6*D6</f>
        <v>0</v>
      </c>
      <c r="N6"/>
      <c r="O6"/>
      <c r="P6"/>
      <c r="Q6"/>
      <c r="R6"/>
      <c r="S6" s="14"/>
      <c r="T6" s="21"/>
    </row>
    <row r="7" spans="1:20" s="5" customFormat="1" ht="18.75" customHeight="1" x14ac:dyDescent="0.3">
      <c r="A7" s="140" t="s">
        <v>180</v>
      </c>
      <c r="B7" s="99">
        <v>84.5</v>
      </c>
      <c r="C7" s="122"/>
      <c r="D7" s="130">
        <v>1</v>
      </c>
      <c r="E7" s="141">
        <f t="shared" si="0"/>
        <v>0</v>
      </c>
      <c r="N7"/>
      <c r="O7"/>
      <c r="P7" s="14"/>
      <c r="Q7"/>
      <c r="R7"/>
      <c r="S7"/>
      <c r="T7" s="21"/>
    </row>
    <row r="8" spans="1:20" s="5" customFormat="1" ht="18.75" customHeight="1" thickBot="1" x14ac:dyDescent="0.35">
      <c r="A8" s="142" t="s">
        <v>181</v>
      </c>
      <c r="B8" s="143">
        <v>105.71</v>
      </c>
      <c r="C8" s="144"/>
      <c r="D8" s="145">
        <v>1</v>
      </c>
      <c r="E8" s="146">
        <f t="shared" si="0"/>
        <v>0</v>
      </c>
      <c r="N8"/>
      <c r="O8"/>
      <c r="P8"/>
      <c r="Q8"/>
      <c r="R8"/>
      <c r="S8"/>
      <c r="T8" s="21"/>
    </row>
    <row r="9" spans="1:20" s="5" customFormat="1" ht="18.75" customHeight="1" thickBot="1" x14ac:dyDescent="0.35">
      <c r="A9" s="147"/>
      <c r="B9" s="147"/>
      <c r="C9" s="148"/>
      <c r="D9" s="149"/>
      <c r="E9" s="147"/>
      <c r="N9"/>
      <c r="O9"/>
      <c r="P9"/>
      <c r="Q9"/>
      <c r="R9"/>
      <c r="S9"/>
      <c r="T9" s="21"/>
    </row>
    <row r="10" spans="1:20" s="5" customFormat="1" ht="111.75" customHeight="1" x14ac:dyDescent="0.3">
      <c r="A10" s="150" t="s">
        <v>187</v>
      </c>
      <c r="B10" s="151" t="s">
        <v>188</v>
      </c>
      <c r="C10" s="152" t="s">
        <v>214</v>
      </c>
      <c r="D10" s="153" t="s">
        <v>223</v>
      </c>
      <c r="E10" s="154" t="s">
        <v>219</v>
      </c>
    </row>
    <row r="11" spans="1:20" s="5" customFormat="1" ht="15" customHeight="1" x14ac:dyDescent="0.3">
      <c r="A11" s="138"/>
      <c r="B11" s="69" t="s">
        <v>195</v>
      </c>
      <c r="C11" s="70" t="s">
        <v>196</v>
      </c>
      <c r="D11" s="129" t="s">
        <v>217</v>
      </c>
      <c r="E11" s="139" t="s">
        <v>218</v>
      </c>
    </row>
    <row r="12" spans="1:20" s="5" customFormat="1" ht="18.75" customHeight="1" thickBot="1" x14ac:dyDescent="0.35">
      <c r="A12" s="155" t="s">
        <v>182</v>
      </c>
      <c r="B12" s="143">
        <v>736.03</v>
      </c>
      <c r="C12" s="144"/>
      <c r="D12" s="145">
        <v>1</v>
      </c>
      <c r="E12" s="156">
        <f>B12*C12*D12</f>
        <v>0</v>
      </c>
      <c r="N12"/>
      <c r="O12"/>
      <c r="P12"/>
      <c r="Q12"/>
      <c r="R12"/>
      <c r="S12"/>
      <c r="T12" s="21"/>
    </row>
    <row r="13" spans="1:20" s="5" customFormat="1" ht="18.75" customHeight="1" thickBot="1" x14ac:dyDescent="0.35">
      <c r="A13" s="147"/>
      <c r="B13" s="147"/>
      <c r="C13" s="148"/>
      <c r="D13" s="149"/>
      <c r="E13" s="147"/>
      <c r="N13"/>
      <c r="O13"/>
      <c r="P13"/>
      <c r="Q13"/>
      <c r="R13"/>
      <c r="S13"/>
      <c r="T13" s="21"/>
    </row>
    <row r="14" spans="1:20" s="5" customFormat="1" ht="111.75" customHeight="1" x14ac:dyDescent="0.3">
      <c r="A14" s="157" t="s">
        <v>187</v>
      </c>
      <c r="B14" s="158" t="s">
        <v>188</v>
      </c>
      <c r="C14" s="159" t="s">
        <v>214</v>
      </c>
      <c r="D14" s="136" t="s">
        <v>224</v>
      </c>
      <c r="E14" s="160" t="s">
        <v>219</v>
      </c>
    </row>
    <row r="15" spans="1:20" s="5" customFormat="1" ht="15" customHeight="1" x14ac:dyDescent="0.3">
      <c r="A15" s="138"/>
      <c r="B15" s="69" t="s">
        <v>195</v>
      </c>
      <c r="C15" s="70" t="s">
        <v>196</v>
      </c>
      <c r="D15" s="129" t="s">
        <v>217</v>
      </c>
      <c r="E15" s="139" t="s">
        <v>218</v>
      </c>
    </row>
    <row r="16" spans="1:20" s="5" customFormat="1" ht="18.75" customHeight="1" thickBot="1" x14ac:dyDescent="0.35">
      <c r="A16" s="161" t="s">
        <v>183</v>
      </c>
      <c r="B16" s="143">
        <v>552.45000000000005</v>
      </c>
      <c r="C16" s="144"/>
      <c r="D16" s="145">
        <v>1</v>
      </c>
      <c r="E16" s="162">
        <f>B16*C16*D16</f>
        <v>0</v>
      </c>
      <c r="N16"/>
      <c r="O16"/>
      <c r="P16"/>
      <c r="Q16"/>
      <c r="R16"/>
      <c r="S16"/>
      <c r="T16" s="21"/>
    </row>
    <row r="17" spans="1:20" s="5" customFormat="1" ht="18.75" customHeight="1" x14ac:dyDescent="0.3">
      <c r="C17" s="47"/>
      <c r="D17" s="132"/>
      <c r="N17"/>
      <c r="O17"/>
      <c r="P17"/>
      <c r="Q17"/>
      <c r="R17"/>
      <c r="S17"/>
      <c r="T17" s="21"/>
    </row>
    <row r="18" spans="1:20" s="5" customFormat="1" ht="18.75" customHeight="1" thickBot="1" x14ac:dyDescent="0.35">
      <c r="C18" s="47"/>
      <c r="D18" s="132"/>
      <c r="N18"/>
      <c r="O18"/>
      <c r="P18"/>
      <c r="Q18"/>
      <c r="R18"/>
      <c r="S18"/>
      <c r="T18" s="21"/>
    </row>
    <row r="19" spans="1:20" s="5" customFormat="1" ht="111.75" customHeight="1" x14ac:dyDescent="0.3">
      <c r="A19" s="163" t="s">
        <v>205</v>
      </c>
      <c r="B19" s="164" t="s">
        <v>188</v>
      </c>
      <c r="C19" s="165" t="s">
        <v>214</v>
      </c>
      <c r="D19" s="136" t="s">
        <v>224</v>
      </c>
      <c r="E19" s="166" t="s">
        <v>221</v>
      </c>
    </row>
    <row r="20" spans="1:20" s="5" customFormat="1" ht="15" customHeight="1" x14ac:dyDescent="0.3">
      <c r="A20" s="138"/>
      <c r="B20" s="69" t="s">
        <v>195</v>
      </c>
      <c r="C20" s="70" t="s">
        <v>196</v>
      </c>
      <c r="D20" s="129" t="s">
        <v>217</v>
      </c>
      <c r="E20" s="139" t="s">
        <v>194</v>
      </c>
    </row>
    <row r="21" spans="1:20" s="5" customFormat="1" ht="18.75" customHeight="1" thickBot="1" x14ac:dyDescent="0.35">
      <c r="A21" s="167" t="s">
        <v>185</v>
      </c>
      <c r="B21" s="168">
        <v>406</v>
      </c>
      <c r="C21" s="144"/>
      <c r="D21" s="145">
        <v>2</v>
      </c>
      <c r="E21" s="169">
        <f>B21*C21*D21</f>
        <v>0</v>
      </c>
      <c r="N21"/>
      <c r="O21"/>
      <c r="P21"/>
      <c r="Q21"/>
      <c r="R21"/>
      <c r="S21"/>
      <c r="T21" s="21"/>
    </row>
    <row r="22" spans="1:20" s="5" customFormat="1" ht="18.75" customHeight="1" x14ac:dyDescent="0.3">
      <c r="C22" s="47"/>
      <c r="D22" s="132"/>
      <c r="N22"/>
      <c r="O22"/>
      <c r="P22"/>
      <c r="Q22"/>
      <c r="R22"/>
      <c r="S22"/>
      <c r="T22" s="21"/>
    </row>
    <row r="23" spans="1:20" s="5" customFormat="1" ht="18.75" customHeight="1" thickBot="1" x14ac:dyDescent="0.35">
      <c r="B23" s="47"/>
      <c r="C23" s="47"/>
      <c r="D23" s="132"/>
      <c r="N23"/>
      <c r="O23"/>
      <c r="P23"/>
      <c r="Q23"/>
      <c r="R23"/>
      <c r="S23"/>
      <c r="T23" s="21"/>
    </row>
    <row r="24" spans="1:20" s="5" customFormat="1" ht="111.75" customHeight="1" x14ac:dyDescent="0.3">
      <c r="A24" s="170" t="s">
        <v>205</v>
      </c>
      <c r="B24" s="171" t="s">
        <v>188</v>
      </c>
      <c r="C24" s="172" t="s">
        <v>215</v>
      </c>
      <c r="D24" s="136" t="s">
        <v>224</v>
      </c>
      <c r="E24" s="173" t="s">
        <v>221</v>
      </c>
    </row>
    <row r="25" spans="1:20" s="5" customFormat="1" ht="15" customHeight="1" x14ac:dyDescent="0.3">
      <c r="A25" s="138"/>
      <c r="B25" s="69" t="s">
        <v>195</v>
      </c>
      <c r="C25" s="70" t="s">
        <v>196</v>
      </c>
      <c r="D25" s="129" t="s">
        <v>217</v>
      </c>
      <c r="E25" s="139" t="s">
        <v>218</v>
      </c>
    </row>
    <row r="26" spans="1:20" s="5" customFormat="1" ht="18.75" customHeight="1" thickBot="1" x14ac:dyDescent="0.35">
      <c r="A26" s="174" t="s">
        <v>204</v>
      </c>
      <c r="B26" s="175">
        <v>31</v>
      </c>
      <c r="C26" s="144"/>
      <c r="D26" s="145">
        <v>4</v>
      </c>
      <c r="E26" s="176">
        <f>B26*C26*D26</f>
        <v>0</v>
      </c>
      <c r="N26"/>
      <c r="O26"/>
      <c r="P26"/>
      <c r="Q26"/>
      <c r="R26"/>
      <c r="S26"/>
      <c r="T26" s="21"/>
    </row>
    <row r="27" spans="1:20" s="5" customFormat="1" ht="18.75" customHeight="1" x14ac:dyDescent="0.3">
      <c r="C27" s="47"/>
      <c r="D27" s="132"/>
      <c r="N27"/>
      <c r="O27"/>
      <c r="P27"/>
      <c r="Q27"/>
      <c r="R27"/>
      <c r="S27"/>
      <c r="T27" s="21"/>
    </row>
    <row r="28" spans="1:20" s="5" customFormat="1" ht="18.75" customHeight="1" thickBot="1" x14ac:dyDescent="0.35">
      <c r="C28" s="47"/>
      <c r="D28" s="132"/>
      <c r="N28"/>
      <c r="O28"/>
      <c r="P28"/>
      <c r="Q28"/>
      <c r="R28"/>
      <c r="S28" s="21"/>
      <c r="T28" s="21"/>
    </row>
    <row r="29" spans="1:20" s="5" customFormat="1" ht="111.75" customHeight="1" x14ac:dyDescent="0.3">
      <c r="A29" s="177" t="s">
        <v>206</v>
      </c>
      <c r="B29" s="178" t="s">
        <v>208</v>
      </c>
      <c r="C29" s="179" t="s">
        <v>216</v>
      </c>
      <c r="D29" s="136" t="s">
        <v>225</v>
      </c>
      <c r="E29" s="180" t="s">
        <v>221</v>
      </c>
    </row>
    <row r="30" spans="1:20" s="5" customFormat="1" ht="15" customHeight="1" x14ac:dyDescent="0.3">
      <c r="A30" s="138"/>
      <c r="B30" s="69" t="s">
        <v>195</v>
      </c>
      <c r="C30" s="70" t="s">
        <v>196</v>
      </c>
      <c r="D30" s="129" t="s">
        <v>217</v>
      </c>
      <c r="E30" s="139" t="s">
        <v>218</v>
      </c>
    </row>
    <row r="31" spans="1:20" s="5" customFormat="1" ht="18.75" customHeight="1" thickBot="1" x14ac:dyDescent="0.35">
      <c r="A31" s="181" t="s">
        <v>186</v>
      </c>
      <c r="B31" s="182">
        <v>158</v>
      </c>
      <c r="C31" s="144"/>
      <c r="D31" s="145">
        <v>1</v>
      </c>
      <c r="E31" s="183">
        <f>B31*C31*D31</f>
        <v>0</v>
      </c>
      <c r="N31"/>
      <c r="O31"/>
      <c r="P31"/>
      <c r="Q31"/>
      <c r="R31"/>
      <c r="S31"/>
      <c r="T31" s="21"/>
    </row>
    <row r="32" spans="1:20" s="5" customFormat="1" ht="18.75" customHeight="1" x14ac:dyDescent="0.3">
      <c r="C32" s="47"/>
      <c r="D32" s="132"/>
    </row>
    <row r="33" spans="1:20" s="5" customFormat="1" ht="18.75" customHeight="1" thickBot="1" x14ac:dyDescent="0.35">
      <c r="C33" s="47"/>
      <c r="D33" s="132"/>
    </row>
    <row r="34" spans="1:20" s="5" customFormat="1" ht="111.75" customHeight="1" x14ac:dyDescent="0.3">
      <c r="A34" s="177" t="s">
        <v>207</v>
      </c>
      <c r="B34" s="178" t="s">
        <v>208</v>
      </c>
      <c r="C34" s="179" t="s">
        <v>216</v>
      </c>
      <c r="D34" s="136" t="s">
        <v>225</v>
      </c>
      <c r="E34" s="180" t="s">
        <v>221</v>
      </c>
    </row>
    <row r="35" spans="1:20" s="5" customFormat="1" ht="15" customHeight="1" x14ac:dyDescent="0.3">
      <c r="A35" s="138"/>
      <c r="B35" s="69" t="s">
        <v>195</v>
      </c>
      <c r="C35" s="70" t="s">
        <v>196</v>
      </c>
      <c r="D35" s="129" t="s">
        <v>217</v>
      </c>
      <c r="E35" s="139" t="s">
        <v>218</v>
      </c>
    </row>
    <row r="36" spans="1:20" s="5" customFormat="1" ht="18.75" customHeight="1" thickBot="1" x14ac:dyDescent="0.35">
      <c r="A36" s="181" t="s">
        <v>212</v>
      </c>
      <c r="B36" s="182">
        <v>192</v>
      </c>
      <c r="C36" s="144"/>
      <c r="D36" s="145">
        <v>1</v>
      </c>
      <c r="E36" s="183">
        <f>B36*C36*D36</f>
        <v>0</v>
      </c>
      <c r="N36"/>
      <c r="O36"/>
      <c r="P36"/>
      <c r="Q36"/>
      <c r="R36"/>
      <c r="S36"/>
      <c r="T36" s="21"/>
    </row>
    <row r="37" spans="1:20" s="5" customFormat="1" ht="18.75" customHeight="1" thickBot="1" x14ac:dyDescent="0.35">
      <c r="C37" s="47"/>
      <c r="D37" s="132"/>
    </row>
    <row r="38" spans="1:20" s="184" customFormat="1" ht="30" customHeight="1" thickBot="1" x14ac:dyDescent="0.35">
      <c r="A38" s="186" t="s">
        <v>226</v>
      </c>
      <c r="B38" s="187"/>
      <c r="C38" s="187"/>
      <c r="D38" s="187"/>
      <c r="E38" s="185">
        <f>E36+E31+E26+E21+E16+E12+E8+E7+E6+E5</f>
        <v>0</v>
      </c>
    </row>
  </sheetData>
  <mergeCells count="1">
    <mergeCell ref="A38:D38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06"/>
  <sheetViews>
    <sheetView workbookViewId="0">
      <selection activeCell="E60" sqref="E60:F60"/>
    </sheetView>
  </sheetViews>
  <sheetFormatPr defaultColWidth="9.109375" defaultRowHeight="18.75" customHeight="1" x14ac:dyDescent="0.3"/>
  <cols>
    <col min="1" max="1" width="23" style="1" customWidth="1"/>
    <col min="2" max="2" width="9.6640625" style="2" customWidth="1"/>
    <col min="3" max="3" width="9.6640625" style="46" customWidth="1"/>
    <col min="4" max="4" width="12.44140625" style="1" customWidth="1"/>
    <col min="5" max="8" width="10.109375" style="1" customWidth="1"/>
    <col min="9" max="10" width="17.33203125" style="1" customWidth="1"/>
    <col min="11" max="14" width="10.109375" style="1" customWidth="1"/>
    <col min="15" max="15" width="17.33203125" style="1" customWidth="1"/>
    <col min="16" max="16" width="12.6640625" style="1" customWidth="1"/>
    <col min="17" max="21" width="10.109375" style="1" customWidth="1"/>
    <col min="22" max="22" width="17.33203125" style="1" customWidth="1"/>
    <col min="23" max="27" width="10.109375" style="1" customWidth="1"/>
    <col min="28" max="28" width="17.33203125" style="1" customWidth="1"/>
    <col min="29" max="16384" width="9.109375" style="1"/>
  </cols>
  <sheetData>
    <row r="1" spans="1:28" ht="18.75" customHeight="1" x14ac:dyDescent="0.3">
      <c r="A1" s="188" t="s">
        <v>28</v>
      </c>
      <c r="B1" s="188"/>
      <c r="C1" s="197" t="s">
        <v>155</v>
      </c>
      <c r="D1" s="191" t="s">
        <v>156</v>
      </c>
      <c r="E1" s="192" t="s">
        <v>23</v>
      </c>
      <c r="F1" s="192"/>
      <c r="G1" s="192"/>
      <c r="H1" s="192"/>
      <c r="I1" s="192"/>
      <c r="J1" s="192"/>
      <c r="K1" s="189" t="s">
        <v>23</v>
      </c>
      <c r="L1" s="189"/>
      <c r="M1" s="189"/>
      <c r="N1" s="189"/>
      <c r="O1" s="189"/>
      <c r="P1" s="189"/>
      <c r="Q1" s="204" t="s">
        <v>26</v>
      </c>
      <c r="R1" s="204"/>
      <c r="S1" s="204"/>
      <c r="T1" s="204"/>
      <c r="U1" s="204"/>
      <c r="V1" s="204"/>
      <c r="W1" s="193" t="s">
        <v>25</v>
      </c>
      <c r="X1" s="193"/>
      <c r="Y1" s="193"/>
      <c r="Z1" s="193"/>
      <c r="AA1" s="193"/>
      <c r="AB1" s="193"/>
    </row>
    <row r="2" spans="1:28" ht="18.75" customHeight="1" x14ac:dyDescent="0.3">
      <c r="A2" s="188" t="s">
        <v>1</v>
      </c>
      <c r="B2" s="190" t="s">
        <v>2</v>
      </c>
      <c r="C2" s="198"/>
      <c r="D2" s="191"/>
      <c r="E2" s="192" t="s">
        <v>27</v>
      </c>
      <c r="F2" s="192"/>
      <c r="G2" s="192"/>
      <c r="H2" s="192"/>
      <c r="I2" s="192"/>
      <c r="J2" s="18"/>
      <c r="K2" s="189" t="s">
        <v>27</v>
      </c>
      <c r="L2" s="189"/>
      <c r="M2" s="189"/>
      <c r="N2" s="189"/>
      <c r="O2" s="189"/>
      <c r="P2" s="13"/>
      <c r="Q2" s="204" t="s">
        <v>27</v>
      </c>
      <c r="R2" s="204"/>
      <c r="S2" s="204"/>
      <c r="T2" s="204"/>
      <c r="U2" s="204"/>
      <c r="V2" s="204"/>
      <c r="W2" s="193" t="s">
        <v>27</v>
      </c>
      <c r="X2" s="193"/>
      <c r="Y2" s="193"/>
      <c r="Z2" s="193"/>
      <c r="AA2" s="193"/>
      <c r="AB2" s="193"/>
    </row>
    <row r="3" spans="1:28" ht="18.75" customHeight="1" x14ac:dyDescent="0.3">
      <c r="A3" s="188"/>
      <c r="B3" s="190"/>
      <c r="C3" s="199"/>
      <c r="D3" s="191"/>
      <c r="E3" s="15" t="s">
        <v>29</v>
      </c>
      <c r="F3" s="16" t="s">
        <v>20</v>
      </c>
      <c r="G3" s="16" t="s">
        <v>18</v>
      </c>
      <c r="H3" s="16" t="s">
        <v>19</v>
      </c>
      <c r="I3" s="16" t="s">
        <v>21</v>
      </c>
      <c r="J3" s="16" t="s">
        <v>52</v>
      </c>
      <c r="K3" s="12" t="s">
        <v>29</v>
      </c>
      <c r="L3" s="6" t="s">
        <v>20</v>
      </c>
      <c r="M3" s="6" t="s">
        <v>18</v>
      </c>
      <c r="N3" s="6" t="s">
        <v>19</v>
      </c>
      <c r="O3" s="6" t="s">
        <v>21</v>
      </c>
      <c r="P3" s="6" t="s">
        <v>52</v>
      </c>
      <c r="Q3" s="19" t="s">
        <v>29</v>
      </c>
      <c r="R3" s="8" t="s">
        <v>20</v>
      </c>
      <c r="S3" s="8" t="s">
        <v>18</v>
      </c>
      <c r="T3" s="8" t="s">
        <v>19</v>
      </c>
      <c r="U3" s="8" t="s">
        <v>53</v>
      </c>
      <c r="V3" s="8" t="s">
        <v>21</v>
      </c>
      <c r="W3" s="20" t="s">
        <v>29</v>
      </c>
      <c r="X3" s="10" t="s">
        <v>20</v>
      </c>
      <c r="Y3" s="10" t="s">
        <v>18</v>
      </c>
      <c r="Z3" s="10" t="s">
        <v>19</v>
      </c>
      <c r="AA3" s="10" t="s">
        <v>53</v>
      </c>
      <c r="AB3" s="10" t="s">
        <v>21</v>
      </c>
    </row>
    <row r="4" spans="1:28" ht="18.75" customHeight="1" x14ac:dyDescent="0.3">
      <c r="A4" s="3" t="s">
        <v>0</v>
      </c>
      <c r="B4" s="4" t="s">
        <v>3</v>
      </c>
      <c r="C4" s="194" t="s">
        <v>154</v>
      </c>
      <c r="D4" s="197" t="s">
        <v>126</v>
      </c>
      <c r="E4" s="200">
        <v>76.400000000000006</v>
      </c>
      <c r="F4" s="200">
        <v>26</v>
      </c>
      <c r="G4" s="200">
        <v>1.1000000000000001</v>
      </c>
      <c r="H4" s="200">
        <v>1.7</v>
      </c>
      <c r="I4" s="200">
        <v>3.5</v>
      </c>
      <c r="J4" s="200">
        <v>199.8</v>
      </c>
      <c r="K4" s="202">
        <v>189.7</v>
      </c>
      <c r="L4" s="202">
        <v>199.3</v>
      </c>
      <c r="M4" s="202">
        <v>6.6</v>
      </c>
      <c r="N4" s="202">
        <v>25.1</v>
      </c>
      <c r="O4" s="202">
        <v>58.2</v>
      </c>
      <c r="P4" s="202">
        <v>94.7</v>
      </c>
      <c r="Q4" s="205">
        <v>200.6</v>
      </c>
      <c r="R4" s="205">
        <v>306.5</v>
      </c>
      <c r="S4" s="205">
        <v>11.6</v>
      </c>
      <c r="T4" s="205">
        <v>16.5</v>
      </c>
      <c r="U4" s="205">
        <v>57.3</v>
      </c>
      <c r="V4" s="205"/>
      <c r="W4" s="207">
        <v>201.7</v>
      </c>
      <c r="X4" s="207">
        <v>115.6</v>
      </c>
      <c r="Y4" s="207">
        <v>10.8</v>
      </c>
      <c r="Z4" s="207">
        <v>27.4</v>
      </c>
      <c r="AA4" s="207">
        <v>58.9</v>
      </c>
      <c r="AB4" s="207">
        <v>267</v>
      </c>
    </row>
    <row r="5" spans="1:28" ht="18.75" customHeight="1" x14ac:dyDescent="0.3">
      <c r="A5" s="3" t="s">
        <v>0</v>
      </c>
      <c r="B5" s="4" t="s">
        <v>4</v>
      </c>
      <c r="C5" s="195"/>
      <c r="D5" s="198"/>
      <c r="E5" s="201"/>
      <c r="F5" s="201"/>
      <c r="G5" s="201"/>
      <c r="H5" s="201"/>
      <c r="I5" s="201"/>
      <c r="J5" s="201"/>
      <c r="K5" s="203"/>
      <c r="L5" s="203"/>
      <c r="M5" s="203"/>
      <c r="N5" s="203"/>
      <c r="O5" s="203"/>
      <c r="P5" s="203"/>
      <c r="Q5" s="206"/>
      <c r="R5" s="206"/>
      <c r="S5" s="206"/>
      <c r="T5" s="206"/>
      <c r="U5" s="206"/>
      <c r="V5" s="206"/>
      <c r="W5" s="208"/>
      <c r="X5" s="208"/>
      <c r="Y5" s="208"/>
      <c r="Z5" s="208"/>
      <c r="AA5" s="208"/>
      <c r="AB5" s="208"/>
    </row>
    <row r="6" spans="1:28" ht="18.75" customHeight="1" x14ac:dyDescent="0.3">
      <c r="A6" s="3" t="s">
        <v>0</v>
      </c>
      <c r="B6" s="4" t="s">
        <v>5</v>
      </c>
      <c r="C6" s="196"/>
      <c r="D6" s="198"/>
      <c r="E6" s="201"/>
      <c r="F6" s="201"/>
      <c r="G6" s="201"/>
      <c r="H6" s="201"/>
      <c r="I6" s="201"/>
      <c r="J6" s="201"/>
      <c r="K6" s="203"/>
      <c r="L6" s="203"/>
      <c r="M6" s="203"/>
      <c r="N6" s="203"/>
      <c r="O6" s="203"/>
      <c r="P6" s="203"/>
      <c r="Q6" s="206"/>
      <c r="R6" s="206"/>
      <c r="S6" s="206"/>
      <c r="T6" s="206"/>
      <c r="U6" s="206"/>
      <c r="V6" s="206"/>
      <c r="W6" s="208"/>
      <c r="X6" s="208"/>
      <c r="Y6" s="208"/>
      <c r="Z6" s="208"/>
      <c r="AA6" s="208"/>
      <c r="AB6" s="208"/>
    </row>
    <row r="7" spans="1:28" ht="18.75" customHeight="1" x14ac:dyDescent="0.3">
      <c r="A7" s="3" t="s">
        <v>0</v>
      </c>
      <c r="B7" s="4" t="s">
        <v>8</v>
      </c>
      <c r="C7" s="45" t="s">
        <v>154</v>
      </c>
      <c r="D7" s="3" t="s">
        <v>9</v>
      </c>
      <c r="E7" s="17">
        <v>15.99</v>
      </c>
      <c r="F7" s="17"/>
      <c r="G7" s="17"/>
      <c r="H7" s="17"/>
      <c r="I7" s="17"/>
      <c r="J7" s="17">
        <v>56.02</v>
      </c>
      <c r="K7" s="7">
        <v>107.48</v>
      </c>
      <c r="L7" s="7">
        <v>94.12</v>
      </c>
      <c r="M7" s="7">
        <v>7.89</v>
      </c>
      <c r="N7" s="7"/>
      <c r="O7" s="7"/>
      <c r="P7" s="7">
        <v>1.31</v>
      </c>
      <c r="Q7" s="9">
        <v>40</v>
      </c>
      <c r="R7" s="9">
        <v>103.92</v>
      </c>
      <c r="S7" s="9">
        <v>2.61</v>
      </c>
      <c r="T7" s="9"/>
      <c r="U7" s="9">
        <v>6.88</v>
      </c>
      <c r="V7" s="9"/>
      <c r="W7" s="11">
        <v>36.659999999999997</v>
      </c>
      <c r="X7" s="11">
        <v>94.85</v>
      </c>
      <c r="Y7" s="11">
        <v>3.81</v>
      </c>
      <c r="Z7" s="11">
        <v>2.0099999999999998</v>
      </c>
      <c r="AA7" s="11">
        <v>4.1900000000000004</v>
      </c>
      <c r="AB7" s="11"/>
    </row>
    <row r="8" spans="1:28" ht="18.75" customHeight="1" x14ac:dyDescent="0.3">
      <c r="A8" s="3" t="s">
        <v>0</v>
      </c>
      <c r="B8" s="4" t="s">
        <v>10</v>
      </c>
      <c r="C8" s="45" t="s">
        <v>154</v>
      </c>
      <c r="D8" s="3" t="s">
        <v>11</v>
      </c>
      <c r="E8" s="17"/>
      <c r="F8" s="17"/>
      <c r="G8" s="17"/>
      <c r="H8" s="17"/>
      <c r="I8" s="17"/>
      <c r="J8" s="17"/>
      <c r="K8" s="7">
        <v>45.38</v>
      </c>
      <c r="L8" s="7">
        <v>76.180000000000007</v>
      </c>
      <c r="M8" s="7">
        <v>3.68</v>
      </c>
      <c r="N8" s="7">
        <v>18.95</v>
      </c>
      <c r="O8" s="7"/>
      <c r="P8" s="7"/>
      <c r="Q8" s="9">
        <v>23.56</v>
      </c>
      <c r="R8" s="9">
        <v>28.64</v>
      </c>
      <c r="S8" s="9"/>
      <c r="T8" s="9"/>
      <c r="U8" s="9">
        <v>9.89</v>
      </c>
      <c r="V8" s="9">
        <v>96.01</v>
      </c>
      <c r="W8" s="11">
        <v>18.510000000000002</v>
      </c>
      <c r="X8" s="11">
        <v>34.79</v>
      </c>
      <c r="Y8" s="11">
        <v>1.88</v>
      </c>
      <c r="Z8" s="11"/>
      <c r="AA8" s="11"/>
      <c r="AB8" s="11">
        <v>70.53</v>
      </c>
    </row>
    <row r="9" spans="1:28" ht="18.75" customHeight="1" x14ac:dyDescent="0.3">
      <c r="A9" s="3" t="s">
        <v>12</v>
      </c>
      <c r="B9" s="4" t="s">
        <v>13</v>
      </c>
      <c r="C9" s="45" t="s">
        <v>157</v>
      </c>
      <c r="D9" s="3" t="s">
        <v>14</v>
      </c>
      <c r="E9" s="17"/>
      <c r="F9" s="17"/>
      <c r="G9" s="17"/>
      <c r="H9" s="17"/>
      <c r="I9" s="17"/>
      <c r="J9" s="17"/>
      <c r="K9" s="7">
        <v>52.93</v>
      </c>
      <c r="L9" s="7">
        <v>79.319999999999993</v>
      </c>
      <c r="M9" s="7">
        <v>5.6</v>
      </c>
      <c r="N9" s="7"/>
      <c r="O9" s="7"/>
      <c r="P9" s="7">
        <v>8.06</v>
      </c>
      <c r="Q9" s="9">
        <v>40.880000000000003</v>
      </c>
      <c r="R9" s="9">
        <v>45.76</v>
      </c>
      <c r="S9" s="9">
        <v>14.41</v>
      </c>
      <c r="T9" s="9"/>
      <c r="U9" s="9"/>
      <c r="V9" s="9">
        <v>90.36</v>
      </c>
      <c r="W9" s="11">
        <v>44.24</v>
      </c>
      <c r="X9" s="11">
        <v>31.56</v>
      </c>
      <c r="Y9" s="11"/>
      <c r="Z9" s="11"/>
      <c r="AA9" s="11">
        <v>9.4600000000000009</v>
      </c>
      <c r="AB9" s="11">
        <v>126.13</v>
      </c>
    </row>
    <row r="10" spans="1:28" ht="18.75" customHeight="1" x14ac:dyDescent="0.3">
      <c r="A10" s="3" t="s">
        <v>15</v>
      </c>
      <c r="B10" s="4" t="s">
        <v>16</v>
      </c>
      <c r="C10" s="45" t="s">
        <v>158</v>
      </c>
      <c r="D10" s="3" t="s">
        <v>17</v>
      </c>
      <c r="E10" s="17"/>
      <c r="F10" s="17"/>
      <c r="G10" s="17"/>
      <c r="H10" s="17"/>
      <c r="I10" s="17"/>
      <c r="J10" s="17"/>
      <c r="K10" s="7">
        <v>24.1</v>
      </c>
      <c r="L10" s="7">
        <v>0</v>
      </c>
      <c r="M10" s="7">
        <v>0</v>
      </c>
      <c r="N10" s="7">
        <v>0</v>
      </c>
      <c r="O10" s="7"/>
      <c r="P10" s="7">
        <v>19</v>
      </c>
      <c r="Q10" s="9">
        <v>91.1</v>
      </c>
      <c r="R10" s="9">
        <v>79.5</v>
      </c>
      <c r="S10" s="9">
        <v>11</v>
      </c>
      <c r="T10" s="9">
        <v>0</v>
      </c>
      <c r="U10" s="9"/>
      <c r="V10" s="9">
        <v>12</v>
      </c>
      <c r="W10" s="11">
        <v>0</v>
      </c>
      <c r="X10" s="11">
        <v>0</v>
      </c>
      <c r="Y10" s="11">
        <v>0</v>
      </c>
      <c r="Z10" s="11">
        <v>0</v>
      </c>
      <c r="AA10" s="11"/>
      <c r="AB10" s="11">
        <v>0</v>
      </c>
    </row>
    <row r="11" spans="1:28" ht="18.75" customHeight="1" x14ac:dyDescent="0.3">
      <c r="A11" s="3" t="s">
        <v>0</v>
      </c>
      <c r="B11" s="4" t="s">
        <v>6</v>
      </c>
      <c r="C11" s="45"/>
      <c r="D11" s="3" t="s">
        <v>7</v>
      </c>
      <c r="E11" s="17"/>
      <c r="F11" s="17"/>
      <c r="G11" s="17"/>
      <c r="H11" s="17"/>
      <c r="I11" s="17"/>
      <c r="J11" s="17"/>
      <c r="K11" s="7">
        <v>5.0999999999999996</v>
      </c>
      <c r="L11" s="7">
        <v>93.5</v>
      </c>
      <c r="M11" s="7">
        <v>1.9</v>
      </c>
      <c r="N11" s="7">
        <v>6.5</v>
      </c>
      <c r="O11" s="7">
        <v>12.3</v>
      </c>
      <c r="P11" s="7">
        <v>8.8000000000000007</v>
      </c>
      <c r="Q11" s="9"/>
      <c r="R11" s="9"/>
      <c r="S11" s="9"/>
      <c r="T11" s="9"/>
      <c r="U11" s="9"/>
      <c r="V11" s="9"/>
      <c r="W11" s="11"/>
      <c r="X11" s="11"/>
      <c r="Y11" s="11"/>
      <c r="Z11" s="11"/>
      <c r="AA11" s="11"/>
      <c r="AB11" s="11"/>
    </row>
    <row r="12" spans="1:28" ht="18.75" customHeight="1" thickBot="1" x14ac:dyDescent="0.35">
      <c r="A12" s="48" t="s">
        <v>0</v>
      </c>
      <c r="B12" s="43" t="s">
        <v>160</v>
      </c>
      <c r="C12" s="44" t="s">
        <v>159</v>
      </c>
      <c r="D12" s="48" t="s">
        <v>161</v>
      </c>
      <c r="E12" s="49"/>
      <c r="F12" s="49"/>
      <c r="G12" s="49"/>
      <c r="H12" s="49"/>
      <c r="I12" s="49"/>
      <c r="J12" s="49"/>
      <c r="K12" s="50">
        <v>15.56</v>
      </c>
      <c r="L12" s="50">
        <v>38.020000000000003</v>
      </c>
      <c r="M12" s="50">
        <v>1.62</v>
      </c>
      <c r="N12" s="50">
        <v>7.55</v>
      </c>
      <c r="O12" s="50"/>
      <c r="P12" s="50">
        <v>18.14</v>
      </c>
      <c r="Q12" s="51"/>
      <c r="R12" s="51"/>
      <c r="S12" s="51"/>
      <c r="T12" s="51"/>
      <c r="U12" s="51"/>
      <c r="V12" s="51"/>
      <c r="W12" s="52"/>
      <c r="X12" s="52"/>
      <c r="Y12" s="52"/>
      <c r="Z12" s="52"/>
      <c r="AA12" s="52"/>
      <c r="AB12" s="52"/>
    </row>
    <row r="13" spans="1:28" s="5" customFormat="1" ht="18.75" customHeight="1" thickBot="1" x14ac:dyDescent="0.35">
      <c r="A13" s="53" t="s">
        <v>177</v>
      </c>
      <c r="B13" s="54"/>
      <c r="C13" s="55"/>
      <c r="D13" s="54"/>
      <c r="E13" s="54">
        <f>SUM(E4:E12)</f>
        <v>92.39</v>
      </c>
      <c r="F13" s="54">
        <f t="shared" ref="F13:AB13" si="0">SUM(F4:F12)</f>
        <v>26</v>
      </c>
      <c r="G13" s="54">
        <f t="shared" si="0"/>
        <v>1.1000000000000001</v>
      </c>
      <c r="H13" s="54">
        <f t="shared" si="0"/>
        <v>1.7</v>
      </c>
      <c r="I13" s="54">
        <f t="shared" si="0"/>
        <v>3.5</v>
      </c>
      <c r="J13" s="54">
        <f t="shared" si="0"/>
        <v>255.82000000000002</v>
      </c>
      <c r="K13" s="54">
        <f t="shared" si="0"/>
        <v>440.25000000000006</v>
      </c>
      <c r="L13" s="54">
        <f t="shared" si="0"/>
        <v>580.44000000000005</v>
      </c>
      <c r="M13" s="54">
        <f t="shared" si="0"/>
        <v>27.289999999999996</v>
      </c>
      <c r="N13" s="54">
        <f t="shared" si="0"/>
        <v>58.099999999999994</v>
      </c>
      <c r="O13" s="54">
        <f t="shared" si="0"/>
        <v>70.5</v>
      </c>
      <c r="P13" s="54">
        <f t="shared" si="0"/>
        <v>150.01</v>
      </c>
      <c r="Q13" s="54">
        <f t="shared" si="0"/>
        <v>396.14</v>
      </c>
      <c r="R13" s="54">
        <f t="shared" si="0"/>
        <v>564.31999999999994</v>
      </c>
      <c r="S13" s="54">
        <f t="shared" si="0"/>
        <v>39.619999999999997</v>
      </c>
      <c r="T13" s="54">
        <f t="shared" si="0"/>
        <v>16.5</v>
      </c>
      <c r="U13" s="54">
        <f t="shared" si="0"/>
        <v>74.069999999999993</v>
      </c>
      <c r="V13" s="54">
        <f t="shared" si="0"/>
        <v>198.37</v>
      </c>
      <c r="W13" s="54">
        <f t="shared" si="0"/>
        <v>301.11</v>
      </c>
      <c r="X13" s="54">
        <f t="shared" si="0"/>
        <v>276.79999999999995</v>
      </c>
      <c r="Y13" s="54">
        <f t="shared" si="0"/>
        <v>16.490000000000002</v>
      </c>
      <c r="Z13" s="54">
        <f t="shared" si="0"/>
        <v>29.409999999999997</v>
      </c>
      <c r="AA13" s="54">
        <f t="shared" si="0"/>
        <v>72.55</v>
      </c>
      <c r="AB13" s="54">
        <f t="shared" si="0"/>
        <v>463.65999999999997</v>
      </c>
    </row>
    <row r="14" spans="1:28" s="5" customFormat="1" ht="18.75" customHeight="1" x14ac:dyDescent="0.3">
      <c r="C14" s="47"/>
      <c r="E14" s="5">
        <f>E13+F13+G13+H13+I13+J13</f>
        <v>380.51</v>
      </c>
      <c r="K14" s="5">
        <f>K13+L13+M13+N13+O13+P13</f>
        <v>1326.59</v>
      </c>
      <c r="Q14" s="5">
        <f>Q13+R13+S13+T13+U13+V13</f>
        <v>1289.02</v>
      </c>
      <c r="W14" s="5">
        <f>W13+X13+Y13+Z13+AA13+AB13</f>
        <v>1160.02</v>
      </c>
    </row>
    <row r="15" spans="1:28" s="5" customFormat="1" ht="18.75" customHeight="1" x14ac:dyDescent="0.3">
      <c r="C15" s="47"/>
      <c r="E15" s="5">
        <f>E14+Q14+W14+K14</f>
        <v>4156.1400000000003</v>
      </c>
    </row>
    <row r="16" spans="1:28" s="5" customFormat="1" ht="18.75" hidden="1" customHeight="1" x14ac:dyDescent="0.3">
      <c r="C16" s="47"/>
    </row>
    <row r="17" spans="1:16" s="5" customFormat="1" ht="111.75" hidden="1" customHeight="1" x14ac:dyDescent="0.3">
      <c r="A17" s="58" t="s">
        <v>187</v>
      </c>
      <c r="B17" s="59" t="s">
        <v>188</v>
      </c>
      <c r="C17" s="65" t="s">
        <v>198</v>
      </c>
      <c r="D17" s="60" t="s">
        <v>193</v>
      </c>
    </row>
    <row r="18" spans="1:16" s="5" customFormat="1" ht="15" hidden="1" customHeight="1" x14ac:dyDescent="0.3">
      <c r="A18" s="68"/>
      <c r="B18" s="69" t="s">
        <v>195</v>
      </c>
      <c r="C18" s="70" t="s">
        <v>196</v>
      </c>
      <c r="D18" s="70" t="s">
        <v>194</v>
      </c>
    </row>
    <row r="19" spans="1:16" s="5" customFormat="1" ht="18.75" hidden="1" customHeight="1" x14ac:dyDescent="0.3">
      <c r="A19" s="58" t="s">
        <v>178</v>
      </c>
      <c r="B19" s="58">
        <f>E13+K13+Q13+W13</f>
        <v>1229.8900000000001</v>
      </c>
      <c r="C19" s="122"/>
      <c r="D19" s="58">
        <f>B19*C19</f>
        <v>0</v>
      </c>
      <c r="K19" s="21"/>
      <c r="L19" s="31"/>
      <c r="M19" s="21"/>
      <c r="N19" s="21"/>
      <c r="O19" s="21"/>
      <c r="P19"/>
    </row>
    <row r="20" spans="1:16" s="5" customFormat="1" ht="18.75" hidden="1" customHeight="1" x14ac:dyDescent="0.3">
      <c r="A20" s="58" t="s">
        <v>179</v>
      </c>
      <c r="B20" s="58">
        <f>F13+L13+R13+X13</f>
        <v>1447.56</v>
      </c>
      <c r="C20" s="122"/>
      <c r="D20" s="58">
        <f t="shared" ref="D20:D30" si="1">B20*C20</f>
        <v>0</v>
      </c>
      <c r="K20"/>
      <c r="L20"/>
      <c r="M20"/>
      <c r="N20"/>
      <c r="O20"/>
      <c r="P20" s="14"/>
    </row>
    <row r="21" spans="1:16" s="5" customFormat="1" ht="18.75" hidden="1" customHeight="1" x14ac:dyDescent="0.3">
      <c r="A21" s="58" t="s">
        <v>180</v>
      </c>
      <c r="B21" s="58">
        <f>G13+M13+S13+Y13</f>
        <v>84.5</v>
      </c>
      <c r="C21" s="122"/>
      <c r="D21" s="58">
        <f t="shared" si="1"/>
        <v>0</v>
      </c>
      <c r="K21"/>
      <c r="L21"/>
      <c r="M21" s="14"/>
      <c r="N21"/>
      <c r="O21"/>
      <c r="P21"/>
    </row>
    <row r="22" spans="1:16" s="5" customFormat="1" ht="18.75" hidden="1" customHeight="1" x14ac:dyDescent="0.3">
      <c r="A22" s="58" t="s">
        <v>181</v>
      </c>
      <c r="B22" s="58">
        <f>H13+N13+T13+Z13</f>
        <v>105.71</v>
      </c>
      <c r="C22" s="122"/>
      <c r="D22" s="58">
        <f t="shared" si="1"/>
        <v>0</v>
      </c>
      <c r="K22"/>
      <c r="L22"/>
      <c r="M22"/>
      <c r="N22"/>
      <c r="O22"/>
      <c r="P22"/>
    </row>
    <row r="23" spans="1:16" s="5" customFormat="1" ht="18.75" hidden="1" customHeight="1" x14ac:dyDescent="0.3">
      <c r="A23" s="68"/>
      <c r="B23" s="68"/>
      <c r="C23" s="69"/>
      <c r="D23" s="68"/>
      <c r="K23"/>
      <c r="L23"/>
      <c r="M23"/>
      <c r="N23"/>
      <c r="O23"/>
      <c r="P23"/>
    </row>
    <row r="24" spans="1:16" s="5" customFormat="1" ht="111.75" hidden="1" customHeight="1" x14ac:dyDescent="0.3">
      <c r="A24" s="61" t="s">
        <v>187</v>
      </c>
      <c r="B24" s="62" t="s">
        <v>188</v>
      </c>
      <c r="C24" s="66" t="s">
        <v>199</v>
      </c>
      <c r="D24" s="63" t="s">
        <v>193</v>
      </c>
    </row>
    <row r="25" spans="1:16" s="5" customFormat="1" ht="15" hidden="1" customHeight="1" x14ac:dyDescent="0.3">
      <c r="A25" s="68"/>
      <c r="B25" s="69" t="s">
        <v>195</v>
      </c>
      <c r="C25" s="70" t="s">
        <v>196</v>
      </c>
      <c r="D25" s="70" t="s">
        <v>194</v>
      </c>
    </row>
    <row r="26" spans="1:16" s="5" customFormat="1" ht="18.75" hidden="1" customHeight="1" x14ac:dyDescent="0.3">
      <c r="A26" s="61" t="s">
        <v>182</v>
      </c>
      <c r="B26" s="61">
        <f>I13+O13+V13+AB13</f>
        <v>736.03</v>
      </c>
      <c r="C26" s="122"/>
      <c r="D26" s="61">
        <f t="shared" si="1"/>
        <v>0</v>
      </c>
      <c r="K26"/>
      <c r="L26"/>
      <c r="M26"/>
      <c r="N26"/>
      <c r="O26"/>
      <c r="P26"/>
    </row>
    <row r="27" spans="1:16" s="5" customFormat="1" ht="18.75" hidden="1" customHeight="1" x14ac:dyDescent="0.3">
      <c r="A27" s="68"/>
      <c r="B27" s="68"/>
      <c r="C27" s="69"/>
      <c r="D27" s="68"/>
      <c r="K27"/>
      <c r="L27"/>
      <c r="M27"/>
      <c r="N27"/>
      <c r="O27"/>
      <c r="P27"/>
    </row>
    <row r="28" spans="1:16" s="5" customFormat="1" ht="111.75" hidden="1" customHeight="1" x14ac:dyDescent="0.3">
      <c r="A28" s="56" t="s">
        <v>187</v>
      </c>
      <c r="B28" s="57" t="s">
        <v>188</v>
      </c>
      <c r="C28" s="67" t="s">
        <v>197</v>
      </c>
      <c r="D28" s="64" t="s">
        <v>193</v>
      </c>
    </row>
    <row r="29" spans="1:16" s="5" customFormat="1" ht="15" hidden="1" customHeight="1" x14ac:dyDescent="0.3">
      <c r="A29" s="68"/>
      <c r="B29" s="69" t="s">
        <v>195</v>
      </c>
      <c r="C29" s="70" t="s">
        <v>196</v>
      </c>
      <c r="D29" s="70" t="s">
        <v>194</v>
      </c>
    </row>
    <row r="30" spans="1:16" s="5" customFormat="1" ht="18.75" hidden="1" customHeight="1" x14ac:dyDescent="0.3">
      <c r="A30" s="56" t="s">
        <v>183</v>
      </c>
      <c r="B30" s="56">
        <f>J13+P13+U13+AA13</f>
        <v>552.45000000000005</v>
      </c>
      <c r="C30" s="122"/>
      <c r="D30" s="56">
        <f t="shared" si="1"/>
        <v>0</v>
      </c>
      <c r="K30"/>
      <c r="L30"/>
      <c r="M30"/>
      <c r="N30"/>
      <c r="O30"/>
      <c r="P30"/>
    </row>
    <row r="31" spans="1:16" s="5" customFormat="1" ht="18.75" hidden="1" customHeight="1" x14ac:dyDescent="0.3">
      <c r="C31" s="47"/>
      <c r="K31"/>
      <c r="L31"/>
      <c r="M31"/>
      <c r="N31"/>
      <c r="O31"/>
      <c r="P31"/>
    </row>
    <row r="32" spans="1:16" s="5" customFormat="1" ht="18.75" hidden="1" customHeight="1" x14ac:dyDescent="0.3">
      <c r="C32" s="47"/>
      <c r="K32"/>
      <c r="L32"/>
      <c r="M32"/>
      <c r="N32"/>
      <c r="O32"/>
      <c r="P32"/>
    </row>
    <row r="33" spans="1:16" s="5" customFormat="1" ht="111.75" hidden="1" customHeight="1" x14ac:dyDescent="0.3">
      <c r="A33" s="120" t="s">
        <v>205</v>
      </c>
      <c r="B33" s="117" t="s">
        <v>188</v>
      </c>
      <c r="C33" s="118" t="s">
        <v>209</v>
      </c>
      <c r="D33" s="119" t="s">
        <v>193</v>
      </c>
    </row>
    <row r="34" spans="1:16" s="5" customFormat="1" ht="15" hidden="1" customHeight="1" x14ac:dyDescent="0.3">
      <c r="A34" s="68"/>
      <c r="B34" s="69" t="s">
        <v>195</v>
      </c>
      <c r="C34" s="70" t="s">
        <v>196</v>
      </c>
      <c r="D34" s="70" t="s">
        <v>194</v>
      </c>
    </row>
    <row r="35" spans="1:16" s="5" customFormat="1" ht="18.75" hidden="1" customHeight="1" x14ac:dyDescent="0.3">
      <c r="A35" s="116" t="s">
        <v>185</v>
      </c>
      <c r="B35" s="116">
        <v>406</v>
      </c>
      <c r="C35" s="122"/>
      <c r="D35" s="116">
        <f t="shared" ref="D35" si="2">B35*C35</f>
        <v>0</v>
      </c>
      <c r="K35"/>
      <c r="L35"/>
      <c r="M35"/>
      <c r="N35"/>
      <c r="O35"/>
      <c r="P35"/>
    </row>
    <row r="36" spans="1:16" s="5" customFormat="1" ht="18.75" hidden="1" customHeight="1" x14ac:dyDescent="0.3">
      <c r="C36" s="47"/>
      <c r="K36"/>
      <c r="L36"/>
      <c r="M36"/>
      <c r="N36"/>
      <c r="O36"/>
      <c r="P36"/>
    </row>
    <row r="37" spans="1:16" s="5" customFormat="1" ht="18.75" hidden="1" customHeight="1" x14ac:dyDescent="0.3">
      <c r="B37" s="47"/>
      <c r="C37" s="47"/>
      <c r="K37"/>
      <c r="L37"/>
      <c r="M37"/>
      <c r="N37"/>
      <c r="O37"/>
      <c r="P37"/>
    </row>
    <row r="38" spans="1:16" s="5" customFormat="1" ht="111.75" hidden="1" customHeight="1" x14ac:dyDescent="0.3">
      <c r="A38" s="121" t="s">
        <v>205</v>
      </c>
      <c r="B38" s="113" t="s">
        <v>188</v>
      </c>
      <c r="C38" s="114" t="s">
        <v>210</v>
      </c>
      <c r="D38" s="115" t="s">
        <v>193</v>
      </c>
    </row>
    <row r="39" spans="1:16" s="5" customFormat="1" ht="15" hidden="1" customHeight="1" x14ac:dyDescent="0.3">
      <c r="A39" s="68"/>
      <c r="B39" s="69" t="s">
        <v>195</v>
      </c>
      <c r="C39" s="70" t="s">
        <v>196</v>
      </c>
      <c r="D39" s="70" t="s">
        <v>194</v>
      </c>
    </row>
    <row r="40" spans="1:16" s="5" customFormat="1" ht="18.75" hidden="1" customHeight="1" x14ac:dyDescent="0.3">
      <c r="A40" s="112" t="s">
        <v>204</v>
      </c>
      <c r="B40" s="112">
        <v>31</v>
      </c>
      <c r="C40" s="122"/>
      <c r="D40" s="112">
        <f t="shared" ref="D40" si="3">B40*C40</f>
        <v>0</v>
      </c>
      <c r="K40"/>
      <c r="L40"/>
      <c r="M40"/>
      <c r="N40"/>
      <c r="O40"/>
      <c r="P40"/>
    </row>
    <row r="41" spans="1:16" s="5" customFormat="1" ht="18.75" hidden="1" customHeight="1" x14ac:dyDescent="0.3">
      <c r="C41" s="47"/>
      <c r="K41"/>
      <c r="L41"/>
      <c r="M41"/>
      <c r="N41"/>
      <c r="O41"/>
      <c r="P41"/>
    </row>
    <row r="42" spans="1:16" s="5" customFormat="1" ht="18.75" hidden="1" customHeight="1" x14ac:dyDescent="0.3">
      <c r="C42" s="47"/>
      <c r="K42"/>
      <c r="L42"/>
      <c r="M42"/>
      <c r="N42"/>
      <c r="O42"/>
      <c r="P42" s="21"/>
    </row>
    <row r="43" spans="1:16" s="5" customFormat="1" ht="111.75" hidden="1" customHeight="1" x14ac:dyDescent="0.3">
      <c r="A43" s="123" t="s">
        <v>206</v>
      </c>
      <c r="B43" s="124" t="s">
        <v>208</v>
      </c>
      <c r="C43" s="125" t="s">
        <v>211</v>
      </c>
      <c r="D43" s="126" t="s">
        <v>193</v>
      </c>
    </row>
    <row r="44" spans="1:16" s="5" customFormat="1" ht="15" hidden="1" customHeight="1" x14ac:dyDescent="0.3">
      <c r="A44" s="68"/>
      <c r="B44" s="69" t="s">
        <v>195</v>
      </c>
      <c r="C44" s="70" t="s">
        <v>196</v>
      </c>
      <c r="D44" s="70" t="s">
        <v>194</v>
      </c>
    </row>
    <row r="45" spans="1:16" s="5" customFormat="1" ht="18.75" hidden="1" customHeight="1" x14ac:dyDescent="0.3">
      <c r="A45" s="127" t="s">
        <v>186</v>
      </c>
      <c r="B45" s="127"/>
      <c r="C45" s="122"/>
      <c r="D45" s="127">
        <f t="shared" ref="D45" si="4">B45*C45</f>
        <v>0</v>
      </c>
      <c r="K45"/>
      <c r="L45"/>
      <c r="M45"/>
      <c r="N45"/>
      <c r="O45"/>
      <c r="P45"/>
    </row>
    <row r="46" spans="1:16" s="5" customFormat="1" ht="18.75" hidden="1" customHeight="1" x14ac:dyDescent="0.3">
      <c r="C46" s="47"/>
    </row>
    <row r="47" spans="1:16" s="5" customFormat="1" ht="18.75" hidden="1" customHeight="1" x14ac:dyDescent="0.3">
      <c r="C47" s="47"/>
    </row>
    <row r="48" spans="1:16" s="5" customFormat="1" ht="111.75" hidden="1" customHeight="1" x14ac:dyDescent="0.3">
      <c r="A48" s="123" t="s">
        <v>207</v>
      </c>
      <c r="B48" s="124" t="s">
        <v>208</v>
      </c>
      <c r="C48" s="125" t="s">
        <v>211</v>
      </c>
      <c r="D48" s="126" t="s">
        <v>193</v>
      </c>
    </row>
    <row r="49" spans="1:16" s="5" customFormat="1" ht="15" hidden="1" customHeight="1" x14ac:dyDescent="0.3">
      <c r="A49" s="68"/>
      <c r="B49" s="69" t="s">
        <v>195</v>
      </c>
      <c r="C49" s="70" t="s">
        <v>196</v>
      </c>
      <c r="D49" s="70" t="s">
        <v>194</v>
      </c>
    </row>
    <row r="50" spans="1:16" s="5" customFormat="1" ht="18.75" hidden="1" customHeight="1" x14ac:dyDescent="0.3">
      <c r="A50" s="127" t="s">
        <v>184</v>
      </c>
      <c r="B50" s="127"/>
      <c r="C50" s="122"/>
      <c r="D50" s="127">
        <f t="shared" ref="D50" si="5">B50*C50</f>
        <v>0</v>
      </c>
      <c r="K50"/>
      <c r="L50"/>
      <c r="M50"/>
      <c r="N50"/>
      <c r="O50"/>
      <c r="P50"/>
    </row>
    <row r="51" spans="1:16" s="5" customFormat="1" ht="18.75" hidden="1" customHeight="1" x14ac:dyDescent="0.3">
      <c r="C51" s="47"/>
    </row>
    <row r="52" spans="1:16" s="5" customFormat="1" ht="18.75" hidden="1" customHeight="1" x14ac:dyDescent="0.3">
      <c r="C52" s="47"/>
    </row>
    <row r="53" spans="1:16" s="5" customFormat="1" ht="18.75" customHeight="1" x14ac:dyDescent="0.3">
      <c r="C53" s="47"/>
    </row>
    <row r="54" spans="1:16" s="5" customFormat="1" ht="18.75" customHeight="1" x14ac:dyDescent="0.3">
      <c r="C54" s="47"/>
    </row>
    <row r="55" spans="1:16" s="5" customFormat="1" ht="18.75" customHeight="1" x14ac:dyDescent="0.3">
      <c r="C55" s="47"/>
    </row>
    <row r="56" spans="1:16" s="5" customFormat="1" ht="18.75" customHeight="1" x14ac:dyDescent="0.3">
      <c r="C56" s="47"/>
    </row>
    <row r="57" spans="1:16" s="5" customFormat="1" ht="18.75" customHeight="1" x14ac:dyDescent="0.3">
      <c r="C57" s="47"/>
    </row>
    <row r="58" spans="1:16" s="5" customFormat="1" ht="18.75" customHeight="1" x14ac:dyDescent="0.3">
      <c r="C58" s="47"/>
    </row>
    <row r="59" spans="1:16" s="5" customFormat="1" ht="18.75" customHeight="1" x14ac:dyDescent="0.3">
      <c r="C59" s="47"/>
    </row>
    <row r="60" spans="1:16" s="5" customFormat="1" ht="18.75" customHeight="1" x14ac:dyDescent="0.3">
      <c r="C60" s="47"/>
    </row>
    <row r="61" spans="1:16" s="5" customFormat="1" ht="18.75" customHeight="1" x14ac:dyDescent="0.3">
      <c r="C61" s="47"/>
    </row>
    <row r="62" spans="1:16" s="5" customFormat="1" ht="18.75" customHeight="1" x14ac:dyDescent="0.3">
      <c r="C62" s="47"/>
    </row>
    <row r="63" spans="1:16" s="5" customFormat="1" ht="18.75" customHeight="1" x14ac:dyDescent="0.3">
      <c r="C63" s="47"/>
    </row>
    <row r="64" spans="1:16" s="5" customFormat="1" ht="18.75" customHeight="1" x14ac:dyDescent="0.3">
      <c r="C64" s="47"/>
    </row>
    <row r="65" spans="3:3" s="5" customFormat="1" ht="18.75" customHeight="1" x14ac:dyDescent="0.3">
      <c r="C65" s="47"/>
    </row>
    <row r="66" spans="3:3" s="5" customFormat="1" ht="18.75" customHeight="1" x14ac:dyDescent="0.3">
      <c r="C66" s="47"/>
    </row>
    <row r="67" spans="3:3" s="5" customFormat="1" ht="18.75" customHeight="1" x14ac:dyDescent="0.3">
      <c r="C67" s="47"/>
    </row>
    <row r="68" spans="3:3" s="5" customFormat="1" ht="18.75" customHeight="1" x14ac:dyDescent="0.3">
      <c r="C68" s="47"/>
    </row>
    <row r="69" spans="3:3" s="5" customFormat="1" ht="18.75" customHeight="1" x14ac:dyDescent="0.3">
      <c r="C69" s="47"/>
    </row>
    <row r="70" spans="3:3" s="5" customFormat="1" ht="18.75" customHeight="1" x14ac:dyDescent="0.3">
      <c r="C70" s="47"/>
    </row>
    <row r="71" spans="3:3" s="5" customFormat="1" ht="18.75" customHeight="1" x14ac:dyDescent="0.3">
      <c r="C71" s="47"/>
    </row>
    <row r="72" spans="3:3" s="5" customFormat="1" ht="18.75" customHeight="1" x14ac:dyDescent="0.3">
      <c r="C72" s="47"/>
    </row>
    <row r="73" spans="3:3" s="5" customFormat="1" ht="18.75" customHeight="1" x14ac:dyDescent="0.3">
      <c r="C73" s="47"/>
    </row>
    <row r="74" spans="3:3" s="5" customFormat="1" ht="18.75" customHeight="1" x14ac:dyDescent="0.3">
      <c r="C74" s="47"/>
    </row>
    <row r="75" spans="3:3" s="5" customFormat="1" ht="18.75" customHeight="1" x14ac:dyDescent="0.3">
      <c r="C75" s="47"/>
    </row>
    <row r="76" spans="3:3" s="5" customFormat="1" ht="18.75" customHeight="1" x14ac:dyDescent="0.3">
      <c r="C76" s="47"/>
    </row>
    <row r="77" spans="3:3" s="5" customFormat="1" ht="18.75" customHeight="1" x14ac:dyDescent="0.3">
      <c r="C77" s="47"/>
    </row>
    <row r="78" spans="3:3" s="5" customFormat="1" ht="18.75" customHeight="1" x14ac:dyDescent="0.3">
      <c r="C78" s="47"/>
    </row>
    <row r="79" spans="3:3" s="5" customFormat="1" ht="18.75" customHeight="1" x14ac:dyDescent="0.3">
      <c r="C79" s="47"/>
    </row>
    <row r="80" spans="3:3" s="5" customFormat="1" ht="18.75" customHeight="1" x14ac:dyDescent="0.3">
      <c r="C80" s="47"/>
    </row>
    <row r="81" spans="3:3" s="5" customFormat="1" ht="18.75" customHeight="1" x14ac:dyDescent="0.3">
      <c r="C81" s="47"/>
    </row>
    <row r="82" spans="3:3" s="5" customFormat="1" ht="18.75" customHeight="1" x14ac:dyDescent="0.3">
      <c r="C82" s="47"/>
    </row>
    <row r="83" spans="3:3" s="5" customFormat="1" ht="18.75" customHeight="1" x14ac:dyDescent="0.3">
      <c r="C83" s="47"/>
    </row>
    <row r="84" spans="3:3" s="5" customFormat="1" ht="18.75" customHeight="1" x14ac:dyDescent="0.3">
      <c r="C84" s="47"/>
    </row>
    <row r="85" spans="3:3" s="5" customFormat="1" ht="18.75" customHeight="1" x14ac:dyDescent="0.3">
      <c r="C85" s="47"/>
    </row>
    <row r="86" spans="3:3" s="5" customFormat="1" ht="18.75" customHeight="1" x14ac:dyDescent="0.3">
      <c r="C86" s="47"/>
    </row>
    <row r="87" spans="3:3" s="5" customFormat="1" ht="18.75" customHeight="1" x14ac:dyDescent="0.3">
      <c r="C87" s="47"/>
    </row>
    <row r="88" spans="3:3" s="5" customFormat="1" ht="18.75" customHeight="1" x14ac:dyDescent="0.3">
      <c r="C88" s="47"/>
    </row>
    <row r="89" spans="3:3" s="5" customFormat="1" ht="18.75" customHeight="1" x14ac:dyDescent="0.3">
      <c r="C89" s="47"/>
    </row>
    <row r="90" spans="3:3" s="5" customFormat="1" ht="18.75" customHeight="1" x14ac:dyDescent="0.3">
      <c r="C90" s="47"/>
    </row>
    <row r="91" spans="3:3" s="5" customFormat="1" ht="18.75" customHeight="1" x14ac:dyDescent="0.3">
      <c r="C91" s="47"/>
    </row>
    <row r="92" spans="3:3" s="5" customFormat="1" ht="18.75" customHeight="1" x14ac:dyDescent="0.3">
      <c r="C92" s="47"/>
    </row>
    <row r="93" spans="3:3" s="5" customFormat="1" ht="18.75" customHeight="1" x14ac:dyDescent="0.3">
      <c r="C93" s="47"/>
    </row>
    <row r="94" spans="3:3" s="5" customFormat="1" ht="18.75" customHeight="1" x14ac:dyDescent="0.3">
      <c r="C94" s="47"/>
    </row>
    <row r="95" spans="3:3" s="5" customFormat="1" ht="18.75" customHeight="1" x14ac:dyDescent="0.3">
      <c r="C95" s="47"/>
    </row>
    <row r="96" spans="3:3" s="5" customFormat="1" ht="18.75" customHeight="1" x14ac:dyDescent="0.3">
      <c r="C96" s="47"/>
    </row>
    <row r="97" spans="3:3" s="5" customFormat="1" ht="18.75" customHeight="1" x14ac:dyDescent="0.3">
      <c r="C97" s="47"/>
    </row>
    <row r="98" spans="3:3" s="5" customFormat="1" ht="18.75" customHeight="1" x14ac:dyDescent="0.3">
      <c r="C98" s="47"/>
    </row>
    <row r="99" spans="3:3" s="5" customFormat="1" ht="18.75" customHeight="1" x14ac:dyDescent="0.3">
      <c r="C99" s="47"/>
    </row>
    <row r="100" spans="3:3" s="5" customFormat="1" ht="18.75" customHeight="1" x14ac:dyDescent="0.3">
      <c r="C100" s="47"/>
    </row>
    <row r="101" spans="3:3" s="5" customFormat="1" ht="18.75" customHeight="1" x14ac:dyDescent="0.3">
      <c r="C101" s="47"/>
    </row>
    <row r="102" spans="3:3" s="5" customFormat="1" ht="18.75" customHeight="1" x14ac:dyDescent="0.3">
      <c r="C102" s="47"/>
    </row>
    <row r="103" spans="3:3" s="5" customFormat="1" ht="18.75" customHeight="1" x14ac:dyDescent="0.3">
      <c r="C103" s="47"/>
    </row>
    <row r="104" spans="3:3" s="5" customFormat="1" ht="18.75" customHeight="1" x14ac:dyDescent="0.3">
      <c r="C104" s="47"/>
    </row>
    <row r="105" spans="3:3" s="5" customFormat="1" ht="18.75" customHeight="1" x14ac:dyDescent="0.3">
      <c r="C105" s="47"/>
    </row>
    <row r="106" spans="3:3" s="5" customFormat="1" ht="18.75" customHeight="1" x14ac:dyDescent="0.3">
      <c r="C106" s="47"/>
    </row>
    <row r="107" spans="3:3" s="5" customFormat="1" ht="18.75" customHeight="1" x14ac:dyDescent="0.3">
      <c r="C107" s="47"/>
    </row>
    <row r="108" spans="3:3" s="5" customFormat="1" ht="18.75" customHeight="1" x14ac:dyDescent="0.3">
      <c r="C108" s="47"/>
    </row>
    <row r="109" spans="3:3" s="5" customFormat="1" ht="18.75" customHeight="1" x14ac:dyDescent="0.3">
      <c r="C109" s="47"/>
    </row>
    <row r="110" spans="3:3" s="5" customFormat="1" ht="18.75" customHeight="1" x14ac:dyDescent="0.3">
      <c r="C110" s="47"/>
    </row>
    <row r="111" spans="3:3" s="5" customFormat="1" ht="18.75" customHeight="1" x14ac:dyDescent="0.3">
      <c r="C111" s="47"/>
    </row>
    <row r="112" spans="3:3" s="5" customFormat="1" ht="18.75" customHeight="1" x14ac:dyDescent="0.3">
      <c r="C112" s="47"/>
    </row>
    <row r="113" spans="3:3" s="5" customFormat="1" ht="18.75" customHeight="1" x14ac:dyDescent="0.3">
      <c r="C113" s="47"/>
    </row>
    <row r="114" spans="3:3" s="5" customFormat="1" ht="18.75" customHeight="1" x14ac:dyDescent="0.3">
      <c r="C114" s="47"/>
    </row>
    <row r="115" spans="3:3" s="5" customFormat="1" ht="18.75" customHeight="1" x14ac:dyDescent="0.3">
      <c r="C115" s="47"/>
    </row>
    <row r="116" spans="3:3" s="5" customFormat="1" ht="18.75" customHeight="1" x14ac:dyDescent="0.3">
      <c r="C116" s="47"/>
    </row>
    <row r="117" spans="3:3" s="5" customFormat="1" ht="18.75" customHeight="1" x14ac:dyDescent="0.3">
      <c r="C117" s="47"/>
    </row>
    <row r="118" spans="3:3" s="5" customFormat="1" ht="18.75" customHeight="1" x14ac:dyDescent="0.3">
      <c r="C118" s="47"/>
    </row>
    <row r="119" spans="3:3" s="5" customFormat="1" ht="18.75" customHeight="1" x14ac:dyDescent="0.3">
      <c r="C119" s="47"/>
    </row>
    <row r="120" spans="3:3" s="5" customFormat="1" ht="18.75" customHeight="1" x14ac:dyDescent="0.3">
      <c r="C120" s="47"/>
    </row>
    <row r="121" spans="3:3" s="5" customFormat="1" ht="18.75" customHeight="1" x14ac:dyDescent="0.3">
      <c r="C121" s="47"/>
    </row>
    <row r="122" spans="3:3" s="5" customFormat="1" ht="18.75" customHeight="1" x14ac:dyDescent="0.3">
      <c r="C122" s="47"/>
    </row>
    <row r="123" spans="3:3" s="5" customFormat="1" ht="18.75" customHeight="1" x14ac:dyDescent="0.3">
      <c r="C123" s="47"/>
    </row>
    <row r="124" spans="3:3" s="5" customFormat="1" ht="18.75" customHeight="1" x14ac:dyDescent="0.3">
      <c r="C124" s="47"/>
    </row>
    <row r="125" spans="3:3" s="5" customFormat="1" ht="18.75" customHeight="1" x14ac:dyDescent="0.3">
      <c r="C125" s="47"/>
    </row>
    <row r="126" spans="3:3" s="5" customFormat="1" ht="18.75" customHeight="1" x14ac:dyDescent="0.3">
      <c r="C126" s="47"/>
    </row>
    <row r="127" spans="3:3" s="5" customFormat="1" ht="18.75" customHeight="1" x14ac:dyDescent="0.3">
      <c r="C127" s="47"/>
    </row>
    <row r="128" spans="3:3" s="5" customFormat="1" ht="18.75" customHeight="1" x14ac:dyDescent="0.3">
      <c r="C128" s="47"/>
    </row>
    <row r="129" spans="3:3" s="5" customFormat="1" ht="18.75" customHeight="1" x14ac:dyDescent="0.3">
      <c r="C129" s="47"/>
    </row>
    <row r="130" spans="3:3" s="5" customFormat="1" ht="18.75" customHeight="1" x14ac:dyDescent="0.3">
      <c r="C130" s="47"/>
    </row>
    <row r="131" spans="3:3" s="5" customFormat="1" ht="18.75" customHeight="1" x14ac:dyDescent="0.3">
      <c r="C131" s="47"/>
    </row>
    <row r="132" spans="3:3" s="5" customFormat="1" ht="18.75" customHeight="1" x14ac:dyDescent="0.3">
      <c r="C132" s="47"/>
    </row>
    <row r="133" spans="3:3" s="5" customFormat="1" ht="18.75" customHeight="1" x14ac:dyDescent="0.3">
      <c r="C133" s="47"/>
    </row>
    <row r="134" spans="3:3" s="5" customFormat="1" ht="18.75" customHeight="1" x14ac:dyDescent="0.3">
      <c r="C134" s="47"/>
    </row>
    <row r="135" spans="3:3" s="5" customFormat="1" ht="18.75" customHeight="1" x14ac:dyDescent="0.3">
      <c r="C135" s="47"/>
    </row>
    <row r="136" spans="3:3" s="5" customFormat="1" ht="18.75" customHeight="1" x14ac:dyDescent="0.3">
      <c r="C136" s="47"/>
    </row>
    <row r="137" spans="3:3" s="5" customFormat="1" ht="18.75" customHeight="1" x14ac:dyDescent="0.3">
      <c r="C137" s="47"/>
    </row>
    <row r="138" spans="3:3" s="5" customFormat="1" ht="18.75" customHeight="1" x14ac:dyDescent="0.3">
      <c r="C138" s="47"/>
    </row>
    <row r="139" spans="3:3" s="5" customFormat="1" ht="18.75" customHeight="1" x14ac:dyDescent="0.3">
      <c r="C139" s="47"/>
    </row>
    <row r="140" spans="3:3" s="5" customFormat="1" ht="18.75" customHeight="1" x14ac:dyDescent="0.3">
      <c r="C140" s="47"/>
    </row>
    <row r="141" spans="3:3" s="5" customFormat="1" ht="18.75" customHeight="1" x14ac:dyDescent="0.3">
      <c r="C141" s="47"/>
    </row>
    <row r="142" spans="3:3" s="5" customFormat="1" ht="18.75" customHeight="1" x14ac:dyDescent="0.3">
      <c r="C142" s="47"/>
    </row>
    <row r="143" spans="3:3" s="5" customFormat="1" ht="18.75" customHeight="1" x14ac:dyDescent="0.3">
      <c r="C143" s="47"/>
    </row>
    <row r="144" spans="3:3" s="5" customFormat="1" ht="18.75" customHeight="1" x14ac:dyDescent="0.3">
      <c r="C144" s="47"/>
    </row>
    <row r="145" spans="3:3" s="5" customFormat="1" ht="18.75" customHeight="1" x14ac:dyDescent="0.3">
      <c r="C145" s="47"/>
    </row>
    <row r="146" spans="3:3" s="5" customFormat="1" ht="18.75" customHeight="1" x14ac:dyDescent="0.3">
      <c r="C146" s="47"/>
    </row>
    <row r="147" spans="3:3" s="5" customFormat="1" ht="18.75" customHeight="1" x14ac:dyDescent="0.3">
      <c r="C147" s="47"/>
    </row>
    <row r="148" spans="3:3" s="5" customFormat="1" ht="18.75" customHeight="1" x14ac:dyDescent="0.3">
      <c r="C148" s="47"/>
    </row>
    <row r="149" spans="3:3" s="5" customFormat="1" ht="18.75" customHeight="1" x14ac:dyDescent="0.3">
      <c r="C149" s="47"/>
    </row>
    <row r="150" spans="3:3" s="5" customFormat="1" ht="18.75" customHeight="1" x14ac:dyDescent="0.3">
      <c r="C150" s="47"/>
    </row>
    <row r="151" spans="3:3" s="5" customFormat="1" ht="18.75" customHeight="1" x14ac:dyDescent="0.3">
      <c r="C151" s="47"/>
    </row>
    <row r="152" spans="3:3" s="5" customFormat="1" ht="18.75" customHeight="1" x14ac:dyDescent="0.3">
      <c r="C152" s="47"/>
    </row>
    <row r="153" spans="3:3" s="5" customFormat="1" ht="18.75" customHeight="1" x14ac:dyDescent="0.3">
      <c r="C153" s="47"/>
    </row>
    <row r="154" spans="3:3" s="5" customFormat="1" ht="18.75" customHeight="1" x14ac:dyDescent="0.3">
      <c r="C154" s="47"/>
    </row>
    <row r="155" spans="3:3" s="5" customFormat="1" ht="18.75" customHeight="1" x14ac:dyDescent="0.3">
      <c r="C155" s="47"/>
    </row>
    <row r="156" spans="3:3" s="5" customFormat="1" ht="18.75" customHeight="1" x14ac:dyDescent="0.3">
      <c r="C156" s="47"/>
    </row>
    <row r="157" spans="3:3" s="5" customFormat="1" ht="18.75" customHeight="1" x14ac:dyDescent="0.3">
      <c r="C157" s="47"/>
    </row>
    <row r="158" spans="3:3" s="5" customFormat="1" ht="18.75" customHeight="1" x14ac:dyDescent="0.3">
      <c r="C158" s="47"/>
    </row>
    <row r="159" spans="3:3" s="5" customFormat="1" ht="18.75" customHeight="1" x14ac:dyDescent="0.3">
      <c r="C159" s="47"/>
    </row>
    <row r="160" spans="3:3" s="5" customFormat="1" ht="18.75" customHeight="1" x14ac:dyDescent="0.3">
      <c r="C160" s="47"/>
    </row>
    <row r="161" spans="3:3" s="5" customFormat="1" ht="18.75" customHeight="1" x14ac:dyDescent="0.3">
      <c r="C161" s="47"/>
    </row>
    <row r="162" spans="3:3" s="5" customFormat="1" ht="18.75" customHeight="1" x14ac:dyDescent="0.3">
      <c r="C162" s="47"/>
    </row>
    <row r="163" spans="3:3" s="5" customFormat="1" ht="18.75" customHeight="1" x14ac:dyDescent="0.3">
      <c r="C163" s="47"/>
    </row>
    <row r="164" spans="3:3" s="5" customFormat="1" ht="18.75" customHeight="1" x14ac:dyDescent="0.3">
      <c r="C164" s="47"/>
    </row>
    <row r="165" spans="3:3" s="5" customFormat="1" ht="18.75" customHeight="1" x14ac:dyDescent="0.3">
      <c r="C165" s="47"/>
    </row>
    <row r="166" spans="3:3" s="5" customFormat="1" ht="18.75" customHeight="1" x14ac:dyDescent="0.3">
      <c r="C166" s="47"/>
    </row>
    <row r="167" spans="3:3" s="5" customFormat="1" ht="18.75" customHeight="1" x14ac:dyDescent="0.3">
      <c r="C167" s="47"/>
    </row>
    <row r="168" spans="3:3" s="5" customFormat="1" ht="18.75" customHeight="1" x14ac:dyDescent="0.3">
      <c r="C168" s="47"/>
    </row>
    <row r="169" spans="3:3" s="5" customFormat="1" ht="18.75" customHeight="1" x14ac:dyDescent="0.3">
      <c r="C169" s="47"/>
    </row>
    <row r="170" spans="3:3" s="5" customFormat="1" ht="18.75" customHeight="1" x14ac:dyDescent="0.3">
      <c r="C170" s="47"/>
    </row>
    <row r="171" spans="3:3" s="5" customFormat="1" ht="18.75" customHeight="1" x14ac:dyDescent="0.3">
      <c r="C171" s="47"/>
    </row>
    <row r="172" spans="3:3" s="5" customFormat="1" ht="18.75" customHeight="1" x14ac:dyDescent="0.3">
      <c r="C172" s="47"/>
    </row>
    <row r="173" spans="3:3" s="5" customFormat="1" ht="18.75" customHeight="1" x14ac:dyDescent="0.3">
      <c r="C173" s="47"/>
    </row>
    <row r="174" spans="3:3" s="5" customFormat="1" ht="18.75" customHeight="1" x14ac:dyDescent="0.3">
      <c r="C174" s="47"/>
    </row>
    <row r="175" spans="3:3" s="5" customFormat="1" ht="18.75" customHeight="1" x14ac:dyDescent="0.3">
      <c r="C175" s="47"/>
    </row>
    <row r="176" spans="3:3" s="5" customFormat="1" ht="18.75" customHeight="1" x14ac:dyDescent="0.3">
      <c r="C176" s="47"/>
    </row>
    <row r="177" spans="3:3" s="5" customFormat="1" ht="18.75" customHeight="1" x14ac:dyDescent="0.3">
      <c r="C177" s="47"/>
    </row>
    <row r="178" spans="3:3" s="5" customFormat="1" ht="18.75" customHeight="1" x14ac:dyDescent="0.3">
      <c r="C178" s="47"/>
    </row>
    <row r="179" spans="3:3" s="5" customFormat="1" ht="18.75" customHeight="1" x14ac:dyDescent="0.3">
      <c r="C179" s="47"/>
    </row>
    <row r="180" spans="3:3" s="5" customFormat="1" ht="18.75" customHeight="1" x14ac:dyDescent="0.3">
      <c r="C180" s="47"/>
    </row>
    <row r="181" spans="3:3" s="5" customFormat="1" ht="18.75" customHeight="1" x14ac:dyDescent="0.3">
      <c r="C181" s="47"/>
    </row>
    <row r="182" spans="3:3" s="5" customFormat="1" ht="18.75" customHeight="1" x14ac:dyDescent="0.3">
      <c r="C182" s="47"/>
    </row>
    <row r="183" spans="3:3" s="5" customFormat="1" ht="18.75" customHeight="1" x14ac:dyDescent="0.3">
      <c r="C183" s="47"/>
    </row>
    <row r="184" spans="3:3" s="5" customFormat="1" ht="18.75" customHeight="1" x14ac:dyDescent="0.3">
      <c r="C184" s="47"/>
    </row>
    <row r="185" spans="3:3" s="5" customFormat="1" ht="18.75" customHeight="1" x14ac:dyDescent="0.3">
      <c r="C185" s="47"/>
    </row>
    <row r="186" spans="3:3" s="5" customFormat="1" ht="18.75" customHeight="1" x14ac:dyDescent="0.3">
      <c r="C186" s="47"/>
    </row>
    <row r="187" spans="3:3" s="5" customFormat="1" ht="18.75" customHeight="1" x14ac:dyDescent="0.3">
      <c r="C187" s="47"/>
    </row>
    <row r="188" spans="3:3" s="5" customFormat="1" ht="18.75" customHeight="1" x14ac:dyDescent="0.3">
      <c r="C188" s="47"/>
    </row>
    <row r="189" spans="3:3" s="5" customFormat="1" ht="18.75" customHeight="1" x14ac:dyDescent="0.3">
      <c r="C189" s="47"/>
    </row>
    <row r="190" spans="3:3" s="5" customFormat="1" ht="18.75" customHeight="1" x14ac:dyDescent="0.3">
      <c r="C190" s="47"/>
    </row>
    <row r="191" spans="3:3" s="5" customFormat="1" ht="18.75" customHeight="1" x14ac:dyDescent="0.3">
      <c r="C191" s="47"/>
    </row>
    <row r="192" spans="3:3" s="5" customFormat="1" ht="18.75" customHeight="1" x14ac:dyDescent="0.3">
      <c r="C192" s="47"/>
    </row>
    <row r="193" spans="3:3" s="5" customFormat="1" ht="18.75" customHeight="1" x14ac:dyDescent="0.3">
      <c r="C193" s="47"/>
    </row>
    <row r="194" spans="3:3" s="5" customFormat="1" ht="18.75" customHeight="1" x14ac:dyDescent="0.3">
      <c r="C194" s="47"/>
    </row>
    <row r="195" spans="3:3" s="5" customFormat="1" ht="18.75" customHeight="1" x14ac:dyDescent="0.3">
      <c r="C195" s="47"/>
    </row>
    <row r="196" spans="3:3" s="5" customFormat="1" ht="18.75" customHeight="1" x14ac:dyDescent="0.3">
      <c r="C196" s="47"/>
    </row>
    <row r="197" spans="3:3" s="5" customFormat="1" ht="18.75" customHeight="1" x14ac:dyDescent="0.3">
      <c r="C197" s="47"/>
    </row>
    <row r="198" spans="3:3" s="5" customFormat="1" ht="18.75" customHeight="1" x14ac:dyDescent="0.3">
      <c r="C198" s="47"/>
    </row>
    <row r="199" spans="3:3" s="5" customFormat="1" ht="18.75" customHeight="1" x14ac:dyDescent="0.3">
      <c r="C199" s="47"/>
    </row>
    <row r="200" spans="3:3" s="5" customFormat="1" ht="18.75" customHeight="1" x14ac:dyDescent="0.3">
      <c r="C200" s="47"/>
    </row>
    <row r="201" spans="3:3" s="5" customFormat="1" ht="18.75" customHeight="1" x14ac:dyDescent="0.3">
      <c r="C201" s="47"/>
    </row>
    <row r="202" spans="3:3" s="5" customFormat="1" ht="18.75" customHeight="1" x14ac:dyDescent="0.3">
      <c r="C202" s="47"/>
    </row>
    <row r="203" spans="3:3" s="5" customFormat="1" ht="18.75" customHeight="1" x14ac:dyDescent="0.3">
      <c r="C203" s="47"/>
    </row>
    <row r="204" spans="3:3" s="5" customFormat="1" ht="18.75" customHeight="1" x14ac:dyDescent="0.3">
      <c r="C204" s="47"/>
    </row>
    <row r="205" spans="3:3" s="5" customFormat="1" ht="18.75" customHeight="1" x14ac:dyDescent="0.3">
      <c r="C205" s="47"/>
    </row>
    <row r="206" spans="3:3" s="5" customFormat="1" ht="18.75" customHeight="1" x14ac:dyDescent="0.3">
      <c r="C206" s="47"/>
    </row>
    <row r="207" spans="3:3" s="5" customFormat="1" ht="18.75" customHeight="1" x14ac:dyDescent="0.3">
      <c r="C207" s="47"/>
    </row>
    <row r="208" spans="3:3" s="5" customFormat="1" ht="18.75" customHeight="1" x14ac:dyDescent="0.3">
      <c r="C208" s="47"/>
    </row>
    <row r="209" spans="3:3" s="5" customFormat="1" ht="18.75" customHeight="1" x14ac:dyDescent="0.3">
      <c r="C209" s="47"/>
    </row>
    <row r="210" spans="3:3" s="5" customFormat="1" ht="18.75" customHeight="1" x14ac:dyDescent="0.3">
      <c r="C210" s="47"/>
    </row>
    <row r="211" spans="3:3" s="5" customFormat="1" ht="18.75" customHeight="1" x14ac:dyDescent="0.3">
      <c r="C211" s="47"/>
    </row>
    <row r="212" spans="3:3" s="5" customFormat="1" ht="18.75" customHeight="1" x14ac:dyDescent="0.3">
      <c r="C212" s="47"/>
    </row>
    <row r="213" spans="3:3" s="5" customFormat="1" ht="18.75" customHeight="1" x14ac:dyDescent="0.3">
      <c r="C213" s="47"/>
    </row>
    <row r="214" spans="3:3" s="5" customFormat="1" ht="18.75" customHeight="1" x14ac:dyDescent="0.3">
      <c r="C214" s="47"/>
    </row>
    <row r="215" spans="3:3" s="5" customFormat="1" ht="18.75" customHeight="1" x14ac:dyDescent="0.3">
      <c r="C215" s="47"/>
    </row>
    <row r="216" spans="3:3" s="5" customFormat="1" ht="18.75" customHeight="1" x14ac:dyDescent="0.3">
      <c r="C216" s="47"/>
    </row>
    <row r="217" spans="3:3" s="5" customFormat="1" ht="18.75" customHeight="1" x14ac:dyDescent="0.3">
      <c r="C217" s="47"/>
    </row>
    <row r="218" spans="3:3" s="5" customFormat="1" ht="18.75" customHeight="1" x14ac:dyDescent="0.3">
      <c r="C218" s="47"/>
    </row>
    <row r="219" spans="3:3" s="5" customFormat="1" ht="18.75" customHeight="1" x14ac:dyDescent="0.3">
      <c r="C219" s="47"/>
    </row>
    <row r="220" spans="3:3" s="5" customFormat="1" ht="18.75" customHeight="1" x14ac:dyDescent="0.3">
      <c r="C220" s="47"/>
    </row>
    <row r="221" spans="3:3" s="5" customFormat="1" ht="18.75" customHeight="1" x14ac:dyDescent="0.3">
      <c r="C221" s="47"/>
    </row>
    <row r="222" spans="3:3" s="5" customFormat="1" ht="18.75" customHeight="1" x14ac:dyDescent="0.3">
      <c r="C222" s="47"/>
    </row>
    <row r="223" spans="3:3" s="5" customFormat="1" ht="18.75" customHeight="1" x14ac:dyDescent="0.3">
      <c r="C223" s="47"/>
    </row>
    <row r="224" spans="3:3" s="5" customFormat="1" ht="18.75" customHeight="1" x14ac:dyDescent="0.3">
      <c r="C224" s="47"/>
    </row>
    <row r="225" spans="3:3" s="5" customFormat="1" ht="18.75" customHeight="1" x14ac:dyDescent="0.3">
      <c r="C225" s="47"/>
    </row>
    <row r="226" spans="3:3" s="5" customFormat="1" ht="18.75" customHeight="1" x14ac:dyDescent="0.3">
      <c r="C226" s="47"/>
    </row>
    <row r="227" spans="3:3" s="5" customFormat="1" ht="18.75" customHeight="1" x14ac:dyDescent="0.3">
      <c r="C227" s="47"/>
    </row>
    <row r="228" spans="3:3" s="5" customFormat="1" ht="18.75" customHeight="1" x14ac:dyDescent="0.3">
      <c r="C228" s="47"/>
    </row>
    <row r="229" spans="3:3" s="5" customFormat="1" ht="18.75" customHeight="1" x14ac:dyDescent="0.3">
      <c r="C229" s="47"/>
    </row>
    <row r="230" spans="3:3" s="5" customFormat="1" ht="18.75" customHeight="1" x14ac:dyDescent="0.3">
      <c r="C230" s="47"/>
    </row>
    <row r="231" spans="3:3" s="5" customFormat="1" ht="18.75" customHeight="1" x14ac:dyDescent="0.3">
      <c r="C231" s="47"/>
    </row>
    <row r="232" spans="3:3" s="5" customFormat="1" ht="18.75" customHeight="1" x14ac:dyDescent="0.3">
      <c r="C232" s="47"/>
    </row>
    <row r="233" spans="3:3" s="5" customFormat="1" ht="18.75" customHeight="1" x14ac:dyDescent="0.3">
      <c r="C233" s="47"/>
    </row>
    <row r="234" spans="3:3" s="5" customFormat="1" ht="18.75" customHeight="1" x14ac:dyDescent="0.3">
      <c r="C234" s="47"/>
    </row>
    <row r="235" spans="3:3" s="5" customFormat="1" ht="18.75" customHeight="1" x14ac:dyDescent="0.3">
      <c r="C235" s="47"/>
    </row>
    <row r="236" spans="3:3" s="5" customFormat="1" ht="18.75" customHeight="1" x14ac:dyDescent="0.3">
      <c r="C236" s="47"/>
    </row>
    <row r="237" spans="3:3" s="5" customFormat="1" ht="18.75" customHeight="1" x14ac:dyDescent="0.3">
      <c r="C237" s="47"/>
    </row>
    <row r="238" spans="3:3" s="5" customFormat="1" ht="18.75" customHeight="1" x14ac:dyDescent="0.3">
      <c r="C238" s="47"/>
    </row>
    <row r="239" spans="3:3" s="5" customFormat="1" ht="18.75" customHeight="1" x14ac:dyDescent="0.3">
      <c r="C239" s="47"/>
    </row>
    <row r="240" spans="3:3" s="5" customFormat="1" ht="18.75" customHeight="1" x14ac:dyDescent="0.3">
      <c r="C240" s="47"/>
    </row>
    <row r="241" spans="3:3" s="5" customFormat="1" ht="18.75" customHeight="1" x14ac:dyDescent="0.3">
      <c r="C241" s="47"/>
    </row>
    <row r="242" spans="3:3" s="5" customFormat="1" ht="18.75" customHeight="1" x14ac:dyDescent="0.3">
      <c r="C242" s="47"/>
    </row>
    <row r="243" spans="3:3" s="5" customFormat="1" ht="18.75" customHeight="1" x14ac:dyDescent="0.3">
      <c r="C243" s="47"/>
    </row>
    <row r="244" spans="3:3" s="5" customFormat="1" ht="18.75" customHeight="1" x14ac:dyDescent="0.3">
      <c r="C244" s="47"/>
    </row>
    <row r="245" spans="3:3" s="5" customFormat="1" ht="18.75" customHeight="1" x14ac:dyDescent="0.3">
      <c r="C245" s="47"/>
    </row>
    <row r="246" spans="3:3" s="5" customFormat="1" ht="18.75" customHeight="1" x14ac:dyDescent="0.3">
      <c r="C246" s="47"/>
    </row>
    <row r="247" spans="3:3" s="5" customFormat="1" ht="18.75" customHeight="1" x14ac:dyDescent="0.3">
      <c r="C247" s="47"/>
    </row>
    <row r="248" spans="3:3" s="5" customFormat="1" ht="18.75" customHeight="1" x14ac:dyDescent="0.3">
      <c r="C248" s="47"/>
    </row>
    <row r="249" spans="3:3" s="5" customFormat="1" ht="18.75" customHeight="1" x14ac:dyDescent="0.3">
      <c r="C249" s="47"/>
    </row>
    <row r="250" spans="3:3" s="5" customFormat="1" ht="18.75" customHeight="1" x14ac:dyDescent="0.3">
      <c r="C250" s="47"/>
    </row>
    <row r="251" spans="3:3" s="5" customFormat="1" ht="18.75" customHeight="1" x14ac:dyDescent="0.3">
      <c r="C251" s="47"/>
    </row>
    <row r="252" spans="3:3" s="5" customFormat="1" ht="18.75" customHeight="1" x14ac:dyDescent="0.3">
      <c r="C252" s="47"/>
    </row>
    <row r="253" spans="3:3" s="5" customFormat="1" ht="18.75" customHeight="1" x14ac:dyDescent="0.3">
      <c r="C253" s="47"/>
    </row>
    <row r="254" spans="3:3" s="5" customFormat="1" ht="18.75" customHeight="1" x14ac:dyDescent="0.3">
      <c r="C254" s="47"/>
    </row>
    <row r="255" spans="3:3" s="5" customFormat="1" ht="18.75" customHeight="1" x14ac:dyDescent="0.3">
      <c r="C255" s="47"/>
    </row>
    <row r="256" spans="3:3" s="5" customFormat="1" ht="18.75" customHeight="1" x14ac:dyDescent="0.3">
      <c r="C256" s="47"/>
    </row>
    <row r="257" spans="3:3" s="5" customFormat="1" ht="18.75" customHeight="1" x14ac:dyDescent="0.3">
      <c r="C257" s="47"/>
    </row>
    <row r="258" spans="3:3" s="5" customFormat="1" ht="18.75" customHeight="1" x14ac:dyDescent="0.3">
      <c r="C258" s="47"/>
    </row>
    <row r="259" spans="3:3" s="5" customFormat="1" ht="18.75" customHeight="1" x14ac:dyDescent="0.3">
      <c r="C259" s="47"/>
    </row>
    <row r="260" spans="3:3" s="5" customFormat="1" ht="18.75" customHeight="1" x14ac:dyDescent="0.3">
      <c r="C260" s="47"/>
    </row>
    <row r="261" spans="3:3" s="5" customFormat="1" ht="18.75" customHeight="1" x14ac:dyDescent="0.3">
      <c r="C261" s="47"/>
    </row>
    <row r="262" spans="3:3" s="5" customFormat="1" ht="18.75" customHeight="1" x14ac:dyDescent="0.3">
      <c r="C262" s="47"/>
    </row>
    <row r="263" spans="3:3" s="5" customFormat="1" ht="18.75" customHeight="1" x14ac:dyDescent="0.3">
      <c r="C263" s="47"/>
    </row>
    <row r="264" spans="3:3" s="5" customFormat="1" ht="18.75" customHeight="1" x14ac:dyDescent="0.3">
      <c r="C264" s="47"/>
    </row>
    <row r="265" spans="3:3" s="5" customFormat="1" ht="18.75" customHeight="1" x14ac:dyDescent="0.3">
      <c r="C265" s="47"/>
    </row>
    <row r="266" spans="3:3" s="5" customFormat="1" ht="18.75" customHeight="1" x14ac:dyDescent="0.3">
      <c r="C266" s="47"/>
    </row>
    <row r="267" spans="3:3" s="5" customFormat="1" ht="18.75" customHeight="1" x14ac:dyDescent="0.3">
      <c r="C267" s="47"/>
    </row>
    <row r="268" spans="3:3" s="5" customFormat="1" ht="18.75" customHeight="1" x14ac:dyDescent="0.3">
      <c r="C268" s="47"/>
    </row>
    <row r="269" spans="3:3" s="5" customFormat="1" ht="18.75" customHeight="1" x14ac:dyDescent="0.3">
      <c r="C269" s="47"/>
    </row>
    <row r="270" spans="3:3" s="5" customFormat="1" ht="18.75" customHeight="1" x14ac:dyDescent="0.3">
      <c r="C270" s="47"/>
    </row>
    <row r="271" spans="3:3" s="5" customFormat="1" ht="18.75" customHeight="1" x14ac:dyDescent="0.3">
      <c r="C271" s="47"/>
    </row>
    <row r="272" spans="3:3" s="5" customFormat="1" ht="18.75" customHeight="1" x14ac:dyDescent="0.3">
      <c r="C272" s="47"/>
    </row>
    <row r="273" spans="3:3" s="5" customFormat="1" ht="18.75" customHeight="1" x14ac:dyDescent="0.3">
      <c r="C273" s="47"/>
    </row>
    <row r="274" spans="3:3" s="5" customFormat="1" ht="18.75" customHeight="1" x14ac:dyDescent="0.3">
      <c r="C274" s="47"/>
    </row>
    <row r="275" spans="3:3" s="5" customFormat="1" ht="18.75" customHeight="1" x14ac:dyDescent="0.3">
      <c r="C275" s="47"/>
    </row>
    <row r="276" spans="3:3" s="5" customFormat="1" ht="18.75" customHeight="1" x14ac:dyDescent="0.3">
      <c r="C276" s="47"/>
    </row>
    <row r="277" spans="3:3" s="5" customFormat="1" ht="18.75" customHeight="1" x14ac:dyDescent="0.3">
      <c r="C277" s="47"/>
    </row>
    <row r="278" spans="3:3" s="5" customFormat="1" ht="18.75" customHeight="1" x14ac:dyDescent="0.3">
      <c r="C278" s="47"/>
    </row>
    <row r="279" spans="3:3" s="5" customFormat="1" ht="18.75" customHeight="1" x14ac:dyDescent="0.3">
      <c r="C279" s="47"/>
    </row>
    <row r="280" spans="3:3" s="5" customFormat="1" ht="18.75" customHeight="1" x14ac:dyDescent="0.3">
      <c r="C280" s="47"/>
    </row>
    <row r="281" spans="3:3" s="5" customFormat="1" ht="18.75" customHeight="1" x14ac:dyDescent="0.3">
      <c r="C281" s="47"/>
    </row>
    <row r="282" spans="3:3" s="5" customFormat="1" ht="18.75" customHeight="1" x14ac:dyDescent="0.3">
      <c r="C282" s="47"/>
    </row>
    <row r="283" spans="3:3" s="5" customFormat="1" ht="18.75" customHeight="1" x14ac:dyDescent="0.3">
      <c r="C283" s="47"/>
    </row>
    <row r="284" spans="3:3" s="5" customFormat="1" ht="18.75" customHeight="1" x14ac:dyDescent="0.3">
      <c r="C284" s="47"/>
    </row>
    <row r="285" spans="3:3" s="5" customFormat="1" ht="18.75" customHeight="1" x14ac:dyDescent="0.3">
      <c r="C285" s="47"/>
    </row>
    <row r="286" spans="3:3" s="5" customFormat="1" ht="18.75" customHeight="1" x14ac:dyDescent="0.3">
      <c r="C286" s="47"/>
    </row>
    <row r="287" spans="3:3" s="5" customFormat="1" ht="18.75" customHeight="1" x14ac:dyDescent="0.3">
      <c r="C287" s="47"/>
    </row>
    <row r="288" spans="3:3" s="5" customFormat="1" ht="18.75" customHeight="1" x14ac:dyDescent="0.3">
      <c r="C288" s="47"/>
    </row>
    <row r="289" spans="3:3" s="5" customFormat="1" ht="18.75" customHeight="1" x14ac:dyDescent="0.3">
      <c r="C289" s="47"/>
    </row>
    <row r="290" spans="3:3" s="5" customFormat="1" ht="18.75" customHeight="1" x14ac:dyDescent="0.3">
      <c r="C290" s="47"/>
    </row>
    <row r="291" spans="3:3" s="5" customFormat="1" ht="18.75" customHeight="1" x14ac:dyDescent="0.3">
      <c r="C291" s="47"/>
    </row>
    <row r="292" spans="3:3" s="5" customFormat="1" ht="18.75" customHeight="1" x14ac:dyDescent="0.3">
      <c r="C292" s="47"/>
    </row>
    <row r="293" spans="3:3" s="5" customFormat="1" ht="18.75" customHeight="1" x14ac:dyDescent="0.3">
      <c r="C293" s="47"/>
    </row>
    <row r="294" spans="3:3" s="5" customFormat="1" ht="18.75" customHeight="1" x14ac:dyDescent="0.3">
      <c r="C294" s="47"/>
    </row>
    <row r="295" spans="3:3" s="5" customFormat="1" ht="18.75" customHeight="1" x14ac:dyDescent="0.3">
      <c r="C295" s="47"/>
    </row>
    <row r="296" spans="3:3" s="5" customFormat="1" ht="18.75" customHeight="1" x14ac:dyDescent="0.3">
      <c r="C296" s="47"/>
    </row>
    <row r="297" spans="3:3" s="5" customFormat="1" ht="18.75" customHeight="1" x14ac:dyDescent="0.3">
      <c r="C297" s="47"/>
    </row>
    <row r="298" spans="3:3" s="5" customFormat="1" ht="18.75" customHeight="1" x14ac:dyDescent="0.3">
      <c r="C298" s="47"/>
    </row>
    <row r="299" spans="3:3" s="5" customFormat="1" ht="18.75" customHeight="1" x14ac:dyDescent="0.3">
      <c r="C299" s="47"/>
    </row>
    <row r="300" spans="3:3" s="5" customFormat="1" ht="18.75" customHeight="1" x14ac:dyDescent="0.3">
      <c r="C300" s="47"/>
    </row>
    <row r="301" spans="3:3" s="5" customFormat="1" ht="18.75" customHeight="1" x14ac:dyDescent="0.3">
      <c r="C301" s="47"/>
    </row>
    <row r="302" spans="3:3" s="5" customFormat="1" ht="18.75" customHeight="1" x14ac:dyDescent="0.3">
      <c r="C302" s="47"/>
    </row>
    <row r="303" spans="3:3" s="5" customFormat="1" ht="18.75" customHeight="1" x14ac:dyDescent="0.3">
      <c r="C303" s="47"/>
    </row>
    <row r="304" spans="3:3" s="5" customFormat="1" ht="18.75" customHeight="1" x14ac:dyDescent="0.3">
      <c r="C304" s="47"/>
    </row>
    <row r="305" spans="3:3" s="5" customFormat="1" ht="18.75" customHeight="1" x14ac:dyDescent="0.3">
      <c r="C305" s="47"/>
    </row>
    <row r="306" spans="3:3" s="5" customFormat="1" ht="18.75" customHeight="1" x14ac:dyDescent="0.3">
      <c r="C306" s="47"/>
    </row>
  </sheetData>
  <mergeCells count="39">
    <mergeCell ref="AB4:AB6"/>
    <mergeCell ref="V4:V6"/>
    <mergeCell ref="W4:W6"/>
    <mergeCell ref="P4:P6"/>
    <mergeCell ref="U4:U6"/>
    <mergeCell ref="AA4:AA6"/>
    <mergeCell ref="X4:X6"/>
    <mergeCell ref="Y4:Y6"/>
    <mergeCell ref="Z4:Z6"/>
    <mergeCell ref="L4:L6"/>
    <mergeCell ref="M4:M6"/>
    <mergeCell ref="N4:N6"/>
    <mergeCell ref="O4:O6"/>
    <mergeCell ref="D4:D6"/>
    <mergeCell ref="J4:J6"/>
    <mergeCell ref="W1:AB1"/>
    <mergeCell ref="W2:AB2"/>
    <mergeCell ref="C4:C6"/>
    <mergeCell ref="C1:C3"/>
    <mergeCell ref="E4:E6"/>
    <mergeCell ref="F4:F6"/>
    <mergeCell ref="G4:G6"/>
    <mergeCell ref="H4:H6"/>
    <mergeCell ref="I4:I6"/>
    <mergeCell ref="K4:K6"/>
    <mergeCell ref="Q1:V1"/>
    <mergeCell ref="Q2:V2"/>
    <mergeCell ref="Q4:Q6"/>
    <mergeCell ref="R4:R6"/>
    <mergeCell ref="S4:S6"/>
    <mergeCell ref="T4:T6"/>
    <mergeCell ref="A1:B1"/>
    <mergeCell ref="K1:P1"/>
    <mergeCell ref="K2:O2"/>
    <mergeCell ref="A2:A3"/>
    <mergeCell ref="B2:B3"/>
    <mergeCell ref="D1:D3"/>
    <mergeCell ref="E1:J1"/>
    <mergeCell ref="E2:I2"/>
  </mergeCells>
  <pageMargins left="0.7" right="0.7" top="0.78740157499999996" bottom="0.78740157499999996" header="0.3" footer="0.3"/>
  <pageSetup paperSize="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4"/>
  <sheetViews>
    <sheetView topLeftCell="A25" zoomScale="90" zoomScaleNormal="90" workbookViewId="0">
      <selection activeCell="A2" sqref="A2"/>
    </sheetView>
  </sheetViews>
  <sheetFormatPr defaultRowHeight="14.4" x14ac:dyDescent="0.3"/>
  <cols>
    <col min="1" max="2" width="14" style="21" customWidth="1"/>
    <col min="3" max="3" width="14" style="30" customWidth="1"/>
    <col min="4" max="7" width="14" style="21" customWidth="1"/>
    <col min="8" max="8" width="14" style="31" customWidth="1"/>
    <col min="9" max="11" width="14" style="21" customWidth="1"/>
  </cols>
  <sheetData>
    <row r="1" spans="1:8" ht="18" x14ac:dyDescent="0.35">
      <c r="A1" s="28" t="s">
        <v>150</v>
      </c>
    </row>
    <row r="2" spans="1:8" x14ac:dyDescent="0.3">
      <c r="A2" s="21" t="s">
        <v>54</v>
      </c>
      <c r="B2" s="32" t="s">
        <v>55</v>
      </c>
      <c r="C2" s="30" t="s">
        <v>56</v>
      </c>
      <c r="D2" s="21" t="s">
        <v>56</v>
      </c>
      <c r="E2" s="21" t="s">
        <v>56</v>
      </c>
      <c r="F2" s="21" t="s">
        <v>56</v>
      </c>
      <c r="G2" s="21" t="s">
        <v>56</v>
      </c>
      <c r="H2" s="21" t="s">
        <v>147</v>
      </c>
    </row>
    <row r="3" spans="1:8" x14ac:dyDescent="0.3">
      <c r="A3" s="21" t="s">
        <v>57</v>
      </c>
      <c r="B3" s="21" t="s">
        <v>58</v>
      </c>
      <c r="C3" s="35" t="s">
        <v>59</v>
      </c>
      <c r="D3" s="21" t="s">
        <v>60</v>
      </c>
      <c r="E3" s="21" t="s">
        <v>61</v>
      </c>
      <c r="F3" s="21" t="s">
        <v>62</v>
      </c>
      <c r="G3" s="21" t="s">
        <v>63</v>
      </c>
    </row>
    <row r="4" spans="1:8" x14ac:dyDescent="0.3">
      <c r="A4" s="21" t="s">
        <v>64</v>
      </c>
      <c r="B4" s="21" t="s">
        <v>65</v>
      </c>
      <c r="C4" s="35">
        <v>18.600000000000001</v>
      </c>
      <c r="D4" s="21" t="s">
        <v>66</v>
      </c>
      <c r="E4" s="21" t="s">
        <v>67</v>
      </c>
      <c r="F4" s="21" t="s">
        <v>68</v>
      </c>
      <c r="G4" s="21" t="s">
        <v>56</v>
      </c>
      <c r="H4" s="31" t="s">
        <v>29</v>
      </c>
    </row>
    <row r="5" spans="1:8" x14ac:dyDescent="0.3">
      <c r="A5" s="21" t="s">
        <v>69</v>
      </c>
      <c r="B5" s="21" t="s">
        <v>70</v>
      </c>
      <c r="C5" s="35">
        <v>26</v>
      </c>
      <c r="D5" s="21">
        <v>2.7</v>
      </c>
      <c r="E5" s="21" t="s">
        <v>71</v>
      </c>
      <c r="F5" s="21" t="s">
        <v>68</v>
      </c>
      <c r="G5" s="21" t="s">
        <v>56</v>
      </c>
      <c r="H5" s="31" t="s">
        <v>41</v>
      </c>
    </row>
    <row r="6" spans="1:8" x14ac:dyDescent="0.3">
      <c r="A6" s="21" t="s">
        <v>72</v>
      </c>
      <c r="B6" s="21" t="s">
        <v>73</v>
      </c>
      <c r="C6" s="35">
        <v>7.4</v>
      </c>
      <c r="D6" s="21">
        <v>2.7</v>
      </c>
      <c r="E6" s="21" t="s">
        <v>71</v>
      </c>
      <c r="F6" s="21" t="s">
        <v>68</v>
      </c>
      <c r="G6" s="21" t="s">
        <v>56</v>
      </c>
      <c r="H6" s="31" t="s">
        <v>53</v>
      </c>
    </row>
    <row r="7" spans="1:8" x14ac:dyDescent="0.3">
      <c r="A7" s="21" t="s">
        <v>74</v>
      </c>
      <c r="B7" s="21" t="s">
        <v>75</v>
      </c>
      <c r="C7" s="35">
        <v>3.5</v>
      </c>
      <c r="D7" s="21">
        <v>2.7</v>
      </c>
      <c r="E7" s="21" t="s">
        <v>76</v>
      </c>
      <c r="F7" s="21" t="s">
        <v>68</v>
      </c>
      <c r="G7" s="21" t="s">
        <v>77</v>
      </c>
      <c r="H7" s="31" t="s">
        <v>29</v>
      </c>
    </row>
    <row r="8" spans="1:8" x14ac:dyDescent="0.3">
      <c r="A8" s="21" t="s">
        <v>78</v>
      </c>
      <c r="B8" s="21" t="s">
        <v>79</v>
      </c>
      <c r="C8" s="35">
        <v>1.7</v>
      </c>
      <c r="D8" s="21">
        <v>2.7</v>
      </c>
      <c r="E8" s="21" t="s">
        <v>76</v>
      </c>
      <c r="F8" s="21" t="s">
        <v>68</v>
      </c>
      <c r="G8" s="21" t="s">
        <v>77</v>
      </c>
      <c r="H8" s="31" t="s">
        <v>19</v>
      </c>
    </row>
    <row r="9" spans="1:8" x14ac:dyDescent="0.3">
      <c r="A9" s="21" t="s">
        <v>80</v>
      </c>
      <c r="B9" s="21" t="s">
        <v>46</v>
      </c>
      <c r="C9" s="35">
        <v>1.1000000000000001</v>
      </c>
      <c r="D9" s="21">
        <v>2.7</v>
      </c>
      <c r="E9" s="21" t="s">
        <v>76</v>
      </c>
      <c r="F9" s="21" t="s">
        <v>68</v>
      </c>
      <c r="G9" s="21" t="s">
        <v>56</v>
      </c>
      <c r="H9" s="31" t="s">
        <v>146</v>
      </c>
    </row>
    <row r="10" spans="1:8" x14ac:dyDescent="0.3">
      <c r="A10" s="21" t="s">
        <v>81</v>
      </c>
      <c r="B10" s="21" t="s">
        <v>65</v>
      </c>
      <c r="C10" s="35">
        <v>3.4</v>
      </c>
      <c r="D10" s="21">
        <v>2.2999999999999998</v>
      </c>
      <c r="E10" s="21" t="s">
        <v>82</v>
      </c>
      <c r="F10" s="21" t="s">
        <v>68</v>
      </c>
      <c r="G10" s="21" t="s">
        <v>56</v>
      </c>
      <c r="H10" s="31" t="s">
        <v>29</v>
      </c>
    </row>
    <row r="11" spans="1:8" x14ac:dyDescent="0.3">
      <c r="A11" s="21" t="s">
        <v>83</v>
      </c>
      <c r="B11" s="21" t="s">
        <v>84</v>
      </c>
      <c r="C11" s="35">
        <v>8.6</v>
      </c>
      <c r="D11" s="21" t="s">
        <v>85</v>
      </c>
      <c r="E11" s="21" t="s">
        <v>82</v>
      </c>
      <c r="F11" s="21" t="s">
        <v>68</v>
      </c>
      <c r="G11" s="21" t="s">
        <v>56</v>
      </c>
      <c r="H11" s="31" t="s">
        <v>29</v>
      </c>
    </row>
    <row r="12" spans="1:8" x14ac:dyDescent="0.3">
      <c r="A12" s="21" t="s">
        <v>86</v>
      </c>
      <c r="B12" s="21" t="s">
        <v>65</v>
      </c>
      <c r="C12" s="35">
        <v>13.7</v>
      </c>
      <c r="D12" s="21">
        <v>2</v>
      </c>
      <c r="E12" s="21" t="s">
        <v>82</v>
      </c>
      <c r="F12" s="21" t="s">
        <v>68</v>
      </c>
      <c r="G12" s="21" t="s">
        <v>56</v>
      </c>
      <c r="H12" s="31" t="s">
        <v>29</v>
      </c>
    </row>
    <row r="13" spans="1:8" x14ac:dyDescent="0.3">
      <c r="A13" s="21" t="s">
        <v>87</v>
      </c>
      <c r="B13" s="21" t="s">
        <v>73</v>
      </c>
      <c r="C13" s="35">
        <v>14.7</v>
      </c>
      <c r="D13" s="21">
        <v>2</v>
      </c>
      <c r="E13" s="21" t="s">
        <v>82</v>
      </c>
      <c r="F13" s="21" t="s">
        <v>68</v>
      </c>
      <c r="G13" s="21" t="s">
        <v>56</v>
      </c>
      <c r="H13" s="31" t="s">
        <v>53</v>
      </c>
    </row>
    <row r="14" spans="1:8" x14ac:dyDescent="0.3">
      <c r="A14" s="21" t="s">
        <v>88</v>
      </c>
      <c r="B14" s="21" t="s">
        <v>65</v>
      </c>
      <c r="C14" s="35">
        <v>5.5</v>
      </c>
      <c r="D14" s="21">
        <v>2</v>
      </c>
      <c r="E14" s="21" t="s">
        <v>82</v>
      </c>
      <c r="F14" s="21" t="s">
        <v>68</v>
      </c>
      <c r="G14" s="21" t="s">
        <v>56</v>
      </c>
      <c r="H14" s="31" t="s">
        <v>29</v>
      </c>
    </row>
    <row r="15" spans="1:8" x14ac:dyDescent="0.3">
      <c r="A15" s="21" t="s">
        <v>89</v>
      </c>
      <c r="B15" s="21" t="s">
        <v>73</v>
      </c>
      <c r="C15" s="35">
        <v>18.100000000000001</v>
      </c>
      <c r="D15" s="21">
        <v>2</v>
      </c>
      <c r="E15" s="21" t="s">
        <v>82</v>
      </c>
      <c r="F15" s="21" t="s">
        <v>68</v>
      </c>
      <c r="G15" s="21" t="s">
        <v>56</v>
      </c>
      <c r="H15" s="31" t="s">
        <v>53</v>
      </c>
    </row>
    <row r="16" spans="1:8" x14ac:dyDescent="0.3">
      <c r="A16" s="21" t="s">
        <v>90</v>
      </c>
      <c r="B16" s="21" t="s">
        <v>73</v>
      </c>
      <c r="C16" s="35">
        <v>10.7</v>
      </c>
      <c r="D16" s="21">
        <v>2</v>
      </c>
      <c r="E16" s="21" t="s">
        <v>82</v>
      </c>
      <c r="F16" s="21" t="s">
        <v>68</v>
      </c>
      <c r="G16" s="21" t="s">
        <v>56</v>
      </c>
      <c r="H16" s="31" t="s">
        <v>53</v>
      </c>
    </row>
    <row r="17" spans="1:9" x14ac:dyDescent="0.3">
      <c r="A17" s="21" t="s">
        <v>91</v>
      </c>
      <c r="B17" s="21" t="s">
        <v>73</v>
      </c>
      <c r="C17" s="35">
        <v>49.1</v>
      </c>
      <c r="D17" s="21">
        <v>2.2999999999999998</v>
      </c>
      <c r="E17" s="21" t="s">
        <v>82</v>
      </c>
      <c r="F17" s="21" t="s">
        <v>68</v>
      </c>
      <c r="G17" s="21" t="s">
        <v>56</v>
      </c>
      <c r="H17" s="31" t="s">
        <v>53</v>
      </c>
    </row>
    <row r="18" spans="1:9" x14ac:dyDescent="0.3">
      <c r="A18" s="21" t="s">
        <v>92</v>
      </c>
      <c r="B18" s="21" t="s">
        <v>73</v>
      </c>
      <c r="C18" s="35">
        <v>21.1</v>
      </c>
      <c r="D18" s="21">
        <v>2.2999999999999998</v>
      </c>
      <c r="E18" s="21" t="s">
        <v>82</v>
      </c>
      <c r="F18" s="21" t="s">
        <v>68</v>
      </c>
      <c r="G18" s="21" t="s">
        <v>56</v>
      </c>
      <c r="H18" s="31" t="s">
        <v>53</v>
      </c>
    </row>
    <row r="19" spans="1:9" x14ac:dyDescent="0.3">
      <c r="A19" s="21" t="s">
        <v>93</v>
      </c>
      <c r="B19" s="21" t="s">
        <v>84</v>
      </c>
      <c r="C19" s="35">
        <v>6.3</v>
      </c>
      <c r="D19" s="21" t="s">
        <v>85</v>
      </c>
      <c r="E19" s="21" t="s">
        <v>82</v>
      </c>
      <c r="F19" s="21" t="s">
        <v>68</v>
      </c>
      <c r="G19" s="21" t="s">
        <v>56</v>
      </c>
      <c r="H19" s="31" t="s">
        <v>29</v>
      </c>
    </row>
    <row r="20" spans="1:9" x14ac:dyDescent="0.3">
      <c r="A20" s="21" t="s">
        <v>94</v>
      </c>
      <c r="B20" s="21" t="s">
        <v>73</v>
      </c>
      <c r="C20" s="35">
        <v>4.3</v>
      </c>
      <c r="D20" s="21">
        <v>2.2999999999999998</v>
      </c>
      <c r="E20" s="21" t="s">
        <v>82</v>
      </c>
      <c r="F20" s="21" t="s">
        <v>68</v>
      </c>
      <c r="G20" s="21" t="s">
        <v>56</v>
      </c>
      <c r="H20" s="31" t="s">
        <v>53</v>
      </c>
    </row>
    <row r="21" spans="1:9" x14ac:dyDescent="0.3">
      <c r="A21" s="21" t="s">
        <v>95</v>
      </c>
      <c r="B21" s="21" t="s">
        <v>73</v>
      </c>
      <c r="C21" s="35">
        <v>18.100000000000001</v>
      </c>
      <c r="D21" s="21">
        <v>2.2999999999999998</v>
      </c>
      <c r="E21" s="21" t="s">
        <v>82</v>
      </c>
      <c r="F21" s="21" t="s">
        <v>68</v>
      </c>
      <c r="G21" s="21" t="s">
        <v>56</v>
      </c>
      <c r="H21" s="31" t="s">
        <v>53</v>
      </c>
    </row>
    <row r="22" spans="1:9" x14ac:dyDescent="0.3">
      <c r="A22" s="21" t="s">
        <v>96</v>
      </c>
      <c r="B22" s="21" t="s">
        <v>73</v>
      </c>
      <c r="C22" s="35">
        <v>36.700000000000003</v>
      </c>
      <c r="D22" s="21">
        <v>2.2999999999999998</v>
      </c>
      <c r="E22" s="21" t="s">
        <v>82</v>
      </c>
      <c r="F22" s="21" t="s">
        <v>68</v>
      </c>
      <c r="G22" s="21" t="s">
        <v>56</v>
      </c>
      <c r="H22" s="31" t="s">
        <v>53</v>
      </c>
    </row>
    <row r="23" spans="1:9" x14ac:dyDescent="0.3">
      <c r="A23" s="21" t="s">
        <v>97</v>
      </c>
      <c r="B23" s="21" t="s">
        <v>65</v>
      </c>
      <c r="C23" s="35">
        <v>15.5</v>
      </c>
      <c r="D23" s="21">
        <v>2</v>
      </c>
      <c r="E23" s="21" t="s">
        <v>82</v>
      </c>
      <c r="F23" s="21" t="s">
        <v>68</v>
      </c>
      <c r="G23" s="21" t="s">
        <v>56</v>
      </c>
      <c r="H23" s="31" t="s">
        <v>29</v>
      </c>
    </row>
    <row r="24" spans="1:9" x14ac:dyDescent="0.3">
      <c r="A24" s="21" t="s">
        <v>98</v>
      </c>
      <c r="B24" s="21" t="s">
        <v>73</v>
      </c>
      <c r="C24" s="35">
        <v>12.7</v>
      </c>
      <c r="D24" s="21">
        <v>1.8</v>
      </c>
      <c r="E24" s="21" t="s">
        <v>82</v>
      </c>
      <c r="F24" s="21" t="s">
        <v>68</v>
      </c>
      <c r="G24" s="21" t="s">
        <v>56</v>
      </c>
      <c r="H24" s="31" t="s">
        <v>53</v>
      </c>
    </row>
    <row r="25" spans="1:9" x14ac:dyDescent="0.3">
      <c r="A25" s="21" t="s">
        <v>99</v>
      </c>
      <c r="B25" s="21" t="s">
        <v>73</v>
      </c>
      <c r="C25" s="35">
        <v>6.9</v>
      </c>
      <c r="D25" s="21">
        <v>1.9</v>
      </c>
      <c r="E25" s="21" t="s">
        <v>82</v>
      </c>
      <c r="F25" s="21" t="s">
        <v>68</v>
      </c>
      <c r="G25" s="21" t="s">
        <v>56</v>
      </c>
      <c r="H25" s="31" t="s">
        <v>53</v>
      </c>
    </row>
    <row r="26" spans="1:9" x14ac:dyDescent="0.3">
      <c r="A26" s="21" t="s">
        <v>100</v>
      </c>
      <c r="B26" s="21" t="s">
        <v>84</v>
      </c>
      <c r="C26" s="35">
        <v>4.8</v>
      </c>
      <c r="D26" s="21" t="s">
        <v>85</v>
      </c>
      <c r="E26" s="21" t="s">
        <v>82</v>
      </c>
      <c r="F26" s="21" t="s">
        <v>68</v>
      </c>
      <c r="G26" s="21" t="s">
        <v>56</v>
      </c>
      <c r="H26" s="31" t="s">
        <v>29</v>
      </c>
    </row>
    <row r="27" spans="1:9" x14ac:dyDescent="0.3">
      <c r="A27" s="36" t="s">
        <v>101</v>
      </c>
      <c r="B27" s="36" t="s">
        <v>56</v>
      </c>
      <c r="C27" s="37">
        <v>308.5</v>
      </c>
      <c r="D27" s="36" t="s">
        <v>56</v>
      </c>
      <c r="E27" s="36" t="s">
        <v>56</v>
      </c>
      <c r="F27" s="36" t="s">
        <v>56</v>
      </c>
      <c r="G27" s="36" t="s">
        <v>56</v>
      </c>
      <c r="H27" s="38"/>
      <c r="I27" s="36"/>
    </row>
    <row r="28" spans="1:9" x14ac:dyDescent="0.3">
      <c r="A28" s="21" t="s">
        <v>54</v>
      </c>
      <c r="B28" s="33" t="s">
        <v>102</v>
      </c>
      <c r="C28" s="35" t="s">
        <v>56</v>
      </c>
      <c r="D28" s="21" t="s">
        <v>56</v>
      </c>
      <c r="E28" s="21" t="s">
        <v>56</v>
      </c>
      <c r="F28" s="21" t="s">
        <v>56</v>
      </c>
      <c r="G28" s="21" t="s">
        <v>56</v>
      </c>
    </row>
    <row r="29" spans="1:9" x14ac:dyDescent="0.3">
      <c r="A29" s="21" t="s">
        <v>57</v>
      </c>
      <c r="B29" s="21" t="s">
        <v>58</v>
      </c>
      <c r="C29" s="35" t="s">
        <v>59</v>
      </c>
      <c r="D29" s="21" t="s">
        <v>60</v>
      </c>
      <c r="E29" s="21" t="s">
        <v>61</v>
      </c>
      <c r="F29" s="21" t="s">
        <v>62</v>
      </c>
      <c r="G29" s="21" t="s">
        <v>63</v>
      </c>
    </row>
    <row r="30" spans="1:9" x14ac:dyDescent="0.3">
      <c r="A30" s="23">
        <v>45292</v>
      </c>
      <c r="B30" s="21" t="s">
        <v>65</v>
      </c>
      <c r="C30" s="35">
        <v>9.1999999999999993</v>
      </c>
      <c r="D30" s="21">
        <v>2.9</v>
      </c>
      <c r="E30" s="21" t="s">
        <v>67</v>
      </c>
      <c r="F30" s="21" t="s">
        <v>68</v>
      </c>
      <c r="G30" s="21" t="s">
        <v>56</v>
      </c>
      <c r="H30" s="31" t="s">
        <v>29</v>
      </c>
    </row>
    <row r="31" spans="1:9" x14ac:dyDescent="0.3">
      <c r="A31" s="23">
        <v>45323</v>
      </c>
      <c r="B31" s="21" t="s">
        <v>70</v>
      </c>
      <c r="C31" s="35">
        <v>33.700000000000003</v>
      </c>
      <c r="D31" s="21">
        <v>3.5</v>
      </c>
      <c r="E31" s="21" t="s">
        <v>71</v>
      </c>
      <c r="F31" s="21" t="s">
        <v>68</v>
      </c>
      <c r="G31" s="21" t="s">
        <v>56</v>
      </c>
      <c r="H31" s="31" t="s">
        <v>41</v>
      </c>
    </row>
    <row r="32" spans="1:9" x14ac:dyDescent="0.3">
      <c r="A32" s="23">
        <v>45352</v>
      </c>
      <c r="B32" s="21" t="s">
        <v>103</v>
      </c>
      <c r="C32" s="35">
        <v>8.6</v>
      </c>
      <c r="D32" s="21">
        <v>3.4</v>
      </c>
      <c r="E32" s="21" t="s">
        <v>76</v>
      </c>
      <c r="F32" s="21" t="s">
        <v>68</v>
      </c>
      <c r="G32" s="21" t="s">
        <v>56</v>
      </c>
      <c r="H32" s="31" t="s">
        <v>149</v>
      </c>
    </row>
    <row r="33" spans="1:8" x14ac:dyDescent="0.3">
      <c r="A33" s="23">
        <v>45383</v>
      </c>
      <c r="B33" s="21" t="s">
        <v>79</v>
      </c>
      <c r="C33" s="35">
        <v>7</v>
      </c>
      <c r="D33" s="21">
        <v>2.9</v>
      </c>
      <c r="E33" s="21" t="s">
        <v>104</v>
      </c>
      <c r="F33" s="21" t="s">
        <v>68</v>
      </c>
      <c r="G33" s="21" t="s">
        <v>56</v>
      </c>
      <c r="H33" s="31" t="s">
        <v>19</v>
      </c>
    </row>
    <row r="34" spans="1:8" x14ac:dyDescent="0.3">
      <c r="A34" s="23">
        <v>45413</v>
      </c>
      <c r="B34" s="21" t="s">
        <v>70</v>
      </c>
      <c r="C34" s="35">
        <v>30.8</v>
      </c>
      <c r="D34" s="21">
        <v>2.8</v>
      </c>
      <c r="E34" s="21" t="s">
        <v>71</v>
      </c>
      <c r="F34" s="21" t="s">
        <v>68</v>
      </c>
      <c r="G34" s="21" t="s">
        <v>56</v>
      </c>
      <c r="H34" s="31" t="s">
        <v>41</v>
      </c>
    </row>
    <row r="35" spans="1:8" x14ac:dyDescent="0.3">
      <c r="A35" s="23">
        <v>45444</v>
      </c>
      <c r="B35" s="21" t="s">
        <v>103</v>
      </c>
      <c r="C35" s="35">
        <v>16.600000000000001</v>
      </c>
      <c r="D35" s="21">
        <v>2.9</v>
      </c>
      <c r="E35" s="21" t="s">
        <v>76</v>
      </c>
      <c r="F35" s="21" t="s">
        <v>68</v>
      </c>
      <c r="G35" s="21" t="s">
        <v>56</v>
      </c>
      <c r="H35" s="31" t="s">
        <v>53</v>
      </c>
    </row>
    <row r="36" spans="1:8" x14ac:dyDescent="0.3">
      <c r="A36" s="23">
        <v>45474</v>
      </c>
      <c r="B36" s="21" t="s">
        <v>65</v>
      </c>
      <c r="C36" s="35">
        <v>14.9</v>
      </c>
      <c r="D36" s="21">
        <v>3.1</v>
      </c>
      <c r="E36" s="21" t="s">
        <v>71</v>
      </c>
      <c r="F36" s="21" t="s">
        <v>68</v>
      </c>
      <c r="G36" s="21" t="s">
        <v>56</v>
      </c>
      <c r="H36" s="31" t="s">
        <v>29</v>
      </c>
    </row>
    <row r="37" spans="1:8" x14ac:dyDescent="0.3">
      <c r="A37" s="23">
        <v>45505</v>
      </c>
      <c r="B37" s="21" t="s">
        <v>103</v>
      </c>
      <c r="C37" s="35">
        <v>11.5</v>
      </c>
      <c r="D37" s="21">
        <v>3</v>
      </c>
      <c r="E37" s="21" t="s">
        <v>76</v>
      </c>
      <c r="F37" s="21" t="s">
        <v>68</v>
      </c>
      <c r="G37" s="21" t="s">
        <v>56</v>
      </c>
      <c r="H37" s="31" t="s">
        <v>53</v>
      </c>
    </row>
    <row r="38" spans="1:8" x14ac:dyDescent="0.3">
      <c r="A38" s="23">
        <v>45536</v>
      </c>
      <c r="B38" s="21" t="s">
        <v>65</v>
      </c>
      <c r="C38" s="35">
        <v>10.6</v>
      </c>
      <c r="D38" s="21" t="s">
        <v>105</v>
      </c>
      <c r="E38" s="21" t="s">
        <v>106</v>
      </c>
      <c r="F38" s="21" t="s">
        <v>68</v>
      </c>
      <c r="G38" s="21" t="s">
        <v>56</v>
      </c>
      <c r="H38" s="31" t="s">
        <v>29</v>
      </c>
    </row>
    <row r="39" spans="1:8" x14ac:dyDescent="0.3">
      <c r="A39" s="23">
        <v>45566</v>
      </c>
      <c r="B39" s="21" t="s">
        <v>70</v>
      </c>
      <c r="C39" s="35">
        <v>43.4</v>
      </c>
      <c r="D39" s="21">
        <v>3</v>
      </c>
      <c r="E39" s="21" t="s">
        <v>71</v>
      </c>
      <c r="F39" s="21" t="s">
        <v>68</v>
      </c>
      <c r="G39" s="21" t="s">
        <v>56</v>
      </c>
      <c r="H39" s="31" t="s">
        <v>41</v>
      </c>
    </row>
    <row r="40" spans="1:8" x14ac:dyDescent="0.3">
      <c r="A40" s="23">
        <v>45597</v>
      </c>
      <c r="B40" s="21" t="s">
        <v>79</v>
      </c>
      <c r="C40" s="35">
        <v>3.1</v>
      </c>
      <c r="D40" s="21">
        <v>2.8</v>
      </c>
      <c r="E40" s="21" t="s">
        <v>67</v>
      </c>
      <c r="F40" s="21" t="s">
        <v>68</v>
      </c>
      <c r="G40" s="21" t="s">
        <v>56</v>
      </c>
      <c r="H40" s="31" t="s">
        <v>19</v>
      </c>
    </row>
    <row r="41" spans="1:8" x14ac:dyDescent="0.3">
      <c r="A41" s="23">
        <v>45627</v>
      </c>
      <c r="B41" s="21" t="s">
        <v>46</v>
      </c>
      <c r="C41" s="35">
        <v>1.5</v>
      </c>
      <c r="D41" s="21">
        <v>2.8</v>
      </c>
      <c r="E41" s="21" t="s">
        <v>67</v>
      </c>
      <c r="F41" s="21" t="s">
        <v>68</v>
      </c>
      <c r="G41" s="21" t="s">
        <v>56</v>
      </c>
      <c r="H41" s="31" t="s">
        <v>146</v>
      </c>
    </row>
    <row r="42" spans="1:8" x14ac:dyDescent="0.3">
      <c r="A42" s="22">
        <v>41275</v>
      </c>
      <c r="B42" s="21" t="s">
        <v>84</v>
      </c>
      <c r="C42" s="35">
        <v>19.100000000000001</v>
      </c>
      <c r="D42" s="21" t="s">
        <v>85</v>
      </c>
      <c r="E42" s="21" t="s">
        <v>107</v>
      </c>
      <c r="F42" s="21" t="s">
        <v>68</v>
      </c>
      <c r="G42" s="21" t="s">
        <v>56</v>
      </c>
      <c r="H42" s="31" t="s">
        <v>29</v>
      </c>
    </row>
    <row r="43" spans="1:8" x14ac:dyDescent="0.3">
      <c r="A43" s="22">
        <v>41640</v>
      </c>
      <c r="B43" s="21" t="s">
        <v>79</v>
      </c>
      <c r="C43" s="35">
        <v>6.5</v>
      </c>
      <c r="D43" s="21">
        <v>3.2</v>
      </c>
      <c r="E43" s="21" t="s">
        <v>76</v>
      </c>
      <c r="F43" s="21" t="s">
        <v>68</v>
      </c>
      <c r="G43" s="21" t="s">
        <v>56</v>
      </c>
      <c r="H43" s="31" t="s">
        <v>19</v>
      </c>
    </row>
    <row r="44" spans="1:8" x14ac:dyDescent="0.3">
      <c r="A44" s="22">
        <v>42005</v>
      </c>
      <c r="B44" s="21" t="s">
        <v>73</v>
      </c>
      <c r="C44" s="35">
        <v>5.9</v>
      </c>
      <c r="D44" s="21">
        <v>3</v>
      </c>
      <c r="E44" s="21" t="s">
        <v>76</v>
      </c>
      <c r="F44" s="21" t="s">
        <v>68</v>
      </c>
      <c r="G44" s="21" t="s">
        <v>56</v>
      </c>
      <c r="H44" s="31" t="s">
        <v>53</v>
      </c>
    </row>
    <row r="45" spans="1:8" x14ac:dyDescent="0.3">
      <c r="A45" s="22">
        <v>42370</v>
      </c>
      <c r="B45" s="21" t="s">
        <v>73</v>
      </c>
      <c r="C45" s="35">
        <v>9.1999999999999993</v>
      </c>
      <c r="D45" s="21">
        <v>3.2</v>
      </c>
      <c r="E45" s="21" t="s">
        <v>76</v>
      </c>
      <c r="F45" s="21" t="s">
        <v>68</v>
      </c>
      <c r="G45" s="21" t="s">
        <v>56</v>
      </c>
      <c r="H45" s="31" t="s">
        <v>53</v>
      </c>
    </row>
    <row r="46" spans="1:8" x14ac:dyDescent="0.3">
      <c r="A46" s="22">
        <v>42736</v>
      </c>
      <c r="B46" s="21" t="s">
        <v>73</v>
      </c>
      <c r="C46" s="35">
        <v>3.6</v>
      </c>
      <c r="D46" s="21">
        <v>3.2</v>
      </c>
      <c r="E46" s="21" t="s">
        <v>76</v>
      </c>
      <c r="F46" s="21" t="s">
        <v>68</v>
      </c>
      <c r="G46" s="21" t="s">
        <v>56</v>
      </c>
      <c r="H46" s="31" t="s">
        <v>53</v>
      </c>
    </row>
    <row r="47" spans="1:8" x14ac:dyDescent="0.3">
      <c r="A47" s="22">
        <v>43101</v>
      </c>
      <c r="B47" s="21" t="s">
        <v>73</v>
      </c>
      <c r="C47" s="35">
        <v>7.8</v>
      </c>
      <c r="D47" s="21">
        <v>3.2</v>
      </c>
      <c r="E47" s="21" t="s">
        <v>76</v>
      </c>
      <c r="F47" s="21" t="s">
        <v>68</v>
      </c>
      <c r="G47" s="21" t="s">
        <v>56</v>
      </c>
      <c r="H47" s="31" t="s">
        <v>53</v>
      </c>
    </row>
    <row r="48" spans="1:8" x14ac:dyDescent="0.3">
      <c r="A48" s="22">
        <v>43466</v>
      </c>
      <c r="B48" s="21" t="s">
        <v>65</v>
      </c>
      <c r="C48" s="35">
        <v>8.1</v>
      </c>
      <c r="D48" s="21">
        <v>3.2</v>
      </c>
      <c r="E48" s="21" t="s">
        <v>71</v>
      </c>
      <c r="F48" s="21" t="s">
        <v>68</v>
      </c>
      <c r="G48" s="21" t="s">
        <v>56</v>
      </c>
      <c r="H48" s="31" t="s">
        <v>29</v>
      </c>
    </row>
    <row r="49" spans="1:8" x14ac:dyDescent="0.3">
      <c r="A49" s="22">
        <v>43831</v>
      </c>
      <c r="B49" s="21" t="s">
        <v>73</v>
      </c>
      <c r="C49" s="35">
        <v>3.6</v>
      </c>
      <c r="D49" s="21">
        <v>3.5</v>
      </c>
      <c r="E49" s="21" t="s">
        <v>76</v>
      </c>
      <c r="F49" s="21" t="s">
        <v>68</v>
      </c>
      <c r="G49" s="21" t="s">
        <v>56</v>
      </c>
      <c r="H49" s="31" t="s">
        <v>53</v>
      </c>
    </row>
    <row r="50" spans="1:8" x14ac:dyDescent="0.3">
      <c r="A50" s="22">
        <v>44197</v>
      </c>
      <c r="B50" s="21" t="s">
        <v>84</v>
      </c>
      <c r="C50" s="35" t="s">
        <v>85</v>
      </c>
      <c r="D50" s="21" t="s">
        <v>85</v>
      </c>
      <c r="E50" s="21" t="s">
        <v>82</v>
      </c>
      <c r="F50" s="21" t="s">
        <v>68</v>
      </c>
      <c r="G50" s="21" t="s">
        <v>56</v>
      </c>
      <c r="H50" s="31" t="s">
        <v>29</v>
      </c>
    </row>
    <row r="51" spans="1:8" x14ac:dyDescent="0.3">
      <c r="A51" s="22">
        <v>44562</v>
      </c>
      <c r="B51" s="21" t="s">
        <v>108</v>
      </c>
      <c r="C51" s="35">
        <v>38.299999999999997</v>
      </c>
      <c r="D51" s="21">
        <v>3.2</v>
      </c>
      <c r="E51" s="21" t="s">
        <v>67</v>
      </c>
      <c r="F51" s="21" t="s">
        <v>68</v>
      </c>
      <c r="G51" s="21" t="s">
        <v>56</v>
      </c>
      <c r="H51" s="31" t="s">
        <v>29</v>
      </c>
    </row>
    <row r="52" spans="1:8" x14ac:dyDescent="0.3">
      <c r="A52" s="22">
        <v>44927</v>
      </c>
      <c r="B52" s="21" t="s">
        <v>65</v>
      </c>
      <c r="C52" s="35">
        <v>35.200000000000003</v>
      </c>
      <c r="D52" s="21">
        <v>3.2</v>
      </c>
      <c r="E52" s="21" t="s">
        <v>67</v>
      </c>
      <c r="F52" s="21" t="s">
        <v>68</v>
      </c>
      <c r="G52" s="21" t="s">
        <v>56</v>
      </c>
      <c r="H52" s="31" t="s">
        <v>29</v>
      </c>
    </row>
    <row r="53" spans="1:8" x14ac:dyDescent="0.3">
      <c r="A53" s="22">
        <v>45292</v>
      </c>
      <c r="B53" s="21" t="s">
        <v>46</v>
      </c>
      <c r="C53" s="35">
        <v>3</v>
      </c>
      <c r="D53" s="21">
        <v>3.2</v>
      </c>
      <c r="E53" s="21" t="s">
        <v>67</v>
      </c>
      <c r="F53" s="21" t="s">
        <v>77</v>
      </c>
      <c r="G53" s="21" t="s">
        <v>68</v>
      </c>
      <c r="H53" s="31" t="s">
        <v>146</v>
      </c>
    </row>
    <row r="54" spans="1:8" x14ac:dyDescent="0.3">
      <c r="A54" s="22">
        <v>45658</v>
      </c>
      <c r="B54" s="21" t="s">
        <v>109</v>
      </c>
      <c r="C54" s="35">
        <v>58.2</v>
      </c>
      <c r="D54" s="21">
        <v>3.1</v>
      </c>
      <c r="E54" s="21" t="s">
        <v>71</v>
      </c>
      <c r="F54" s="21" t="s">
        <v>68</v>
      </c>
      <c r="G54" s="21" t="s">
        <v>56</v>
      </c>
      <c r="H54" s="31" t="s">
        <v>21</v>
      </c>
    </row>
    <row r="55" spans="1:8" x14ac:dyDescent="0.3">
      <c r="A55" s="22">
        <v>46023</v>
      </c>
      <c r="B55" s="21" t="s">
        <v>70</v>
      </c>
      <c r="C55" s="35">
        <v>53.6</v>
      </c>
      <c r="D55" s="21">
        <v>3</v>
      </c>
      <c r="E55" s="21" t="s">
        <v>71</v>
      </c>
      <c r="F55" s="21" t="s">
        <v>68</v>
      </c>
      <c r="G55" s="21" t="s">
        <v>56</v>
      </c>
      <c r="H55" s="31" t="s">
        <v>41</v>
      </c>
    </row>
    <row r="56" spans="1:8" x14ac:dyDescent="0.3">
      <c r="A56" s="22">
        <v>46388</v>
      </c>
      <c r="B56" s="21" t="s">
        <v>65</v>
      </c>
      <c r="C56" s="35">
        <v>8.1999999999999993</v>
      </c>
      <c r="D56" s="21">
        <v>3</v>
      </c>
      <c r="E56" s="21" t="s">
        <v>71</v>
      </c>
      <c r="F56" s="21" t="s">
        <v>68</v>
      </c>
      <c r="G56" s="21" t="s">
        <v>56</v>
      </c>
      <c r="H56" s="31" t="s">
        <v>29</v>
      </c>
    </row>
    <row r="57" spans="1:8" x14ac:dyDescent="0.3">
      <c r="A57" s="22">
        <v>46753</v>
      </c>
      <c r="B57" s="21" t="s">
        <v>79</v>
      </c>
      <c r="C57" s="35">
        <v>3.6</v>
      </c>
      <c r="D57" s="21">
        <v>3</v>
      </c>
      <c r="E57" s="21" t="s">
        <v>67</v>
      </c>
      <c r="F57" s="21" t="s">
        <v>68</v>
      </c>
      <c r="G57" s="21" t="s">
        <v>77</v>
      </c>
      <c r="H57" s="31" t="s">
        <v>19</v>
      </c>
    </row>
    <row r="58" spans="1:8" x14ac:dyDescent="0.3">
      <c r="A58" s="22">
        <v>47119</v>
      </c>
      <c r="B58" s="21" t="s">
        <v>46</v>
      </c>
      <c r="C58" s="35">
        <v>1.4</v>
      </c>
      <c r="D58" s="21">
        <v>3</v>
      </c>
      <c r="E58" s="21" t="s">
        <v>67</v>
      </c>
      <c r="F58" s="21" t="s">
        <v>68</v>
      </c>
      <c r="G58" s="21" t="s">
        <v>77</v>
      </c>
      <c r="H58" s="31" t="s">
        <v>146</v>
      </c>
    </row>
    <row r="59" spans="1:8" x14ac:dyDescent="0.3">
      <c r="A59" s="22">
        <v>10959</v>
      </c>
      <c r="B59" s="21" t="s">
        <v>110</v>
      </c>
      <c r="C59" s="35">
        <v>3.1</v>
      </c>
      <c r="D59" s="21">
        <v>3</v>
      </c>
      <c r="E59" s="21" t="s">
        <v>67</v>
      </c>
      <c r="F59" s="21" t="s">
        <v>68</v>
      </c>
      <c r="G59" s="21" t="s">
        <v>77</v>
      </c>
      <c r="H59" s="31" t="s">
        <v>146</v>
      </c>
    </row>
    <row r="60" spans="1:8" x14ac:dyDescent="0.3">
      <c r="A60" s="22">
        <v>11324</v>
      </c>
      <c r="B60" s="21" t="s">
        <v>73</v>
      </c>
      <c r="C60" s="35">
        <v>3.4</v>
      </c>
      <c r="D60" s="21">
        <v>3</v>
      </c>
      <c r="E60" s="21" t="s">
        <v>85</v>
      </c>
      <c r="F60" s="21" t="s">
        <v>68</v>
      </c>
      <c r="G60" s="21" t="s">
        <v>56</v>
      </c>
      <c r="H60" s="31" t="s">
        <v>53</v>
      </c>
    </row>
    <row r="61" spans="1:8" x14ac:dyDescent="0.3">
      <c r="A61" s="22">
        <v>11689</v>
      </c>
      <c r="B61" s="21" t="s">
        <v>73</v>
      </c>
      <c r="C61" s="35">
        <v>7.6</v>
      </c>
      <c r="D61" s="21">
        <v>3.4</v>
      </c>
      <c r="E61" s="21" t="s">
        <v>82</v>
      </c>
      <c r="F61" s="21" t="s">
        <v>68</v>
      </c>
      <c r="G61" s="21" t="s">
        <v>56</v>
      </c>
      <c r="H61" s="31" t="s">
        <v>53</v>
      </c>
    </row>
    <row r="62" spans="1:8" x14ac:dyDescent="0.3">
      <c r="A62" s="22">
        <v>12055</v>
      </c>
      <c r="B62" s="21" t="s">
        <v>73</v>
      </c>
      <c r="C62" s="35">
        <v>5.0999999999999996</v>
      </c>
      <c r="D62" s="21">
        <v>3</v>
      </c>
      <c r="E62" s="21" t="s">
        <v>82</v>
      </c>
      <c r="F62" s="21" t="s">
        <v>68</v>
      </c>
      <c r="G62" s="21" t="s">
        <v>56</v>
      </c>
      <c r="H62" s="31" t="s">
        <v>53</v>
      </c>
    </row>
    <row r="63" spans="1:8" x14ac:dyDescent="0.3">
      <c r="A63" s="22">
        <v>12420</v>
      </c>
      <c r="B63" s="21" t="s">
        <v>73</v>
      </c>
      <c r="C63" s="35">
        <v>9.3000000000000007</v>
      </c>
      <c r="D63" s="21">
        <v>3.4</v>
      </c>
      <c r="E63" s="21" t="s">
        <v>82</v>
      </c>
      <c r="F63" s="21" t="s">
        <v>68</v>
      </c>
      <c r="G63" s="21" t="s">
        <v>56</v>
      </c>
      <c r="H63" s="31" t="s">
        <v>53</v>
      </c>
    </row>
    <row r="64" spans="1:8" x14ac:dyDescent="0.3">
      <c r="A64" s="22">
        <v>12785</v>
      </c>
      <c r="B64" s="21" t="s">
        <v>65</v>
      </c>
      <c r="C64" s="35">
        <v>12.4</v>
      </c>
      <c r="D64" s="21">
        <v>2.2999999999999998</v>
      </c>
      <c r="E64" s="21" t="s">
        <v>67</v>
      </c>
      <c r="F64" s="21" t="s">
        <v>68</v>
      </c>
      <c r="G64" s="21" t="s">
        <v>56</v>
      </c>
      <c r="H64" s="31" t="s">
        <v>29</v>
      </c>
    </row>
    <row r="65" spans="1:9" x14ac:dyDescent="0.3">
      <c r="A65" s="22">
        <v>13150</v>
      </c>
      <c r="B65" s="21" t="s">
        <v>84</v>
      </c>
      <c r="C65" s="35">
        <v>10.4</v>
      </c>
      <c r="D65" s="21" t="s">
        <v>85</v>
      </c>
      <c r="E65" s="21" t="s">
        <v>76</v>
      </c>
      <c r="F65" s="21" t="s">
        <v>68</v>
      </c>
      <c r="G65" s="21" t="s">
        <v>56</v>
      </c>
      <c r="H65" s="31" t="s">
        <v>29</v>
      </c>
    </row>
    <row r="66" spans="1:9" x14ac:dyDescent="0.3">
      <c r="A66" s="22">
        <v>13516</v>
      </c>
      <c r="B66" s="21" t="s">
        <v>73</v>
      </c>
      <c r="C66" s="35">
        <v>2.5</v>
      </c>
      <c r="D66" s="21">
        <v>3</v>
      </c>
      <c r="E66" s="21" t="s">
        <v>67</v>
      </c>
      <c r="F66" s="21" t="s">
        <v>68</v>
      </c>
      <c r="G66" s="21" t="s">
        <v>77</v>
      </c>
      <c r="H66" s="31" t="s">
        <v>53</v>
      </c>
    </row>
    <row r="67" spans="1:9" x14ac:dyDescent="0.3">
      <c r="A67" s="22">
        <v>13881</v>
      </c>
      <c r="B67" s="21" t="s">
        <v>65</v>
      </c>
      <c r="C67" s="35">
        <v>15.9</v>
      </c>
      <c r="D67" s="21">
        <v>3</v>
      </c>
      <c r="E67" s="21" t="s">
        <v>76</v>
      </c>
      <c r="F67" s="21" t="s">
        <v>68</v>
      </c>
      <c r="G67" s="21" t="s">
        <v>56</v>
      </c>
      <c r="H67" s="31" t="s">
        <v>29</v>
      </c>
    </row>
    <row r="68" spans="1:9" x14ac:dyDescent="0.3">
      <c r="A68" s="22">
        <v>14246</v>
      </c>
      <c r="B68" s="21" t="s">
        <v>70</v>
      </c>
      <c r="C68" s="35">
        <v>13.7</v>
      </c>
      <c r="D68" s="21">
        <v>3</v>
      </c>
      <c r="E68" s="21" t="s">
        <v>76</v>
      </c>
      <c r="F68" s="21" t="s">
        <v>68</v>
      </c>
      <c r="G68" s="21" t="s">
        <v>56</v>
      </c>
      <c r="H68" s="31" t="s">
        <v>41</v>
      </c>
    </row>
    <row r="69" spans="1:9" x14ac:dyDescent="0.3">
      <c r="A69" s="22">
        <v>14611</v>
      </c>
      <c r="B69" s="21" t="s">
        <v>75</v>
      </c>
      <c r="C69" s="35">
        <v>4.3</v>
      </c>
      <c r="D69" s="21">
        <v>3</v>
      </c>
      <c r="E69" s="21" t="s">
        <v>76</v>
      </c>
      <c r="F69" s="21" t="s">
        <v>68</v>
      </c>
      <c r="G69" s="21" t="s">
        <v>56</v>
      </c>
      <c r="H69" s="31" t="s">
        <v>29</v>
      </c>
    </row>
    <row r="70" spans="1:9" x14ac:dyDescent="0.3">
      <c r="A70" s="22">
        <v>14977</v>
      </c>
      <c r="B70" s="21" t="s">
        <v>70</v>
      </c>
      <c r="C70" s="35">
        <v>8.1</v>
      </c>
      <c r="D70" s="21">
        <v>3</v>
      </c>
      <c r="E70" s="21" t="s">
        <v>76</v>
      </c>
      <c r="F70" s="21" t="s">
        <v>68</v>
      </c>
      <c r="G70" s="21" t="s">
        <v>56</v>
      </c>
      <c r="H70" s="31" t="s">
        <v>41</v>
      </c>
    </row>
    <row r="71" spans="1:9" x14ac:dyDescent="0.3">
      <c r="A71" s="22">
        <v>15342</v>
      </c>
      <c r="B71" s="21" t="s">
        <v>70</v>
      </c>
      <c r="C71" s="35">
        <v>16</v>
      </c>
      <c r="D71" s="21">
        <v>3</v>
      </c>
      <c r="E71" s="21" t="s">
        <v>76</v>
      </c>
      <c r="F71" s="21" t="s">
        <v>68</v>
      </c>
      <c r="G71" s="21" t="s">
        <v>56</v>
      </c>
      <c r="H71" s="31" t="s">
        <v>41</v>
      </c>
    </row>
    <row r="72" spans="1:9" x14ac:dyDescent="0.3">
      <c r="A72" s="22">
        <v>15707</v>
      </c>
      <c r="B72" s="21" t="s">
        <v>111</v>
      </c>
      <c r="C72" s="35">
        <v>4.9000000000000004</v>
      </c>
      <c r="D72" s="21">
        <v>3</v>
      </c>
      <c r="E72" s="21" t="s">
        <v>67</v>
      </c>
      <c r="F72" s="21" t="s">
        <v>77</v>
      </c>
      <c r="G72" s="21" t="s">
        <v>68</v>
      </c>
      <c r="H72" s="31" t="s">
        <v>19</v>
      </c>
    </row>
    <row r="73" spans="1:9" x14ac:dyDescent="0.3">
      <c r="A73" s="22">
        <v>16072</v>
      </c>
      <c r="B73" s="21" t="s">
        <v>46</v>
      </c>
      <c r="C73" s="35">
        <v>0.7</v>
      </c>
      <c r="D73" s="21">
        <v>3</v>
      </c>
      <c r="E73" s="21" t="s">
        <v>67</v>
      </c>
      <c r="F73" s="21" t="s">
        <v>77</v>
      </c>
      <c r="G73" s="21" t="s">
        <v>68</v>
      </c>
      <c r="H73" s="31" t="s">
        <v>146</v>
      </c>
    </row>
    <row r="74" spans="1:9" x14ac:dyDescent="0.3">
      <c r="A74" s="36" t="s">
        <v>101</v>
      </c>
      <c r="B74" s="36" t="s">
        <v>56</v>
      </c>
      <c r="C74" s="37">
        <v>573.6</v>
      </c>
      <c r="D74" s="36" t="s">
        <v>56</v>
      </c>
      <c r="E74" s="36" t="s">
        <v>56</v>
      </c>
      <c r="F74" s="36" t="s">
        <v>56</v>
      </c>
      <c r="G74" s="36" t="s">
        <v>56</v>
      </c>
      <c r="H74" s="38"/>
      <c r="I74" s="36"/>
    </row>
    <row r="75" spans="1:9" x14ac:dyDescent="0.3">
      <c r="A75" s="21" t="s">
        <v>54</v>
      </c>
      <c r="B75" s="25" t="s">
        <v>112</v>
      </c>
      <c r="C75" s="35" t="s">
        <v>56</v>
      </c>
      <c r="D75" s="21" t="s">
        <v>56</v>
      </c>
      <c r="E75" s="21" t="s">
        <v>56</v>
      </c>
      <c r="F75" s="21" t="s">
        <v>56</v>
      </c>
      <c r="G75" s="21" t="s">
        <v>56</v>
      </c>
    </row>
    <row r="76" spans="1:9" x14ac:dyDescent="0.3">
      <c r="A76" s="21" t="s">
        <v>57</v>
      </c>
      <c r="B76" s="21" t="s">
        <v>58</v>
      </c>
      <c r="C76" s="35" t="s">
        <v>59</v>
      </c>
      <c r="D76" s="21" t="s">
        <v>60</v>
      </c>
      <c r="E76" s="21" t="s">
        <v>61</v>
      </c>
      <c r="F76" s="21" t="s">
        <v>62</v>
      </c>
      <c r="G76" s="21" t="s">
        <v>63</v>
      </c>
    </row>
    <row r="77" spans="1:9" x14ac:dyDescent="0.3">
      <c r="A77" s="23">
        <v>45537</v>
      </c>
      <c r="B77" s="21" t="s">
        <v>103</v>
      </c>
      <c r="C77" s="35">
        <v>24.3</v>
      </c>
      <c r="D77" s="21">
        <v>2.9</v>
      </c>
      <c r="E77" s="21" t="s">
        <v>76</v>
      </c>
      <c r="F77" s="21" t="s">
        <v>68</v>
      </c>
      <c r="G77" s="21" t="s">
        <v>56</v>
      </c>
    </row>
    <row r="78" spans="1:9" x14ac:dyDescent="0.3">
      <c r="A78" s="22">
        <v>42401</v>
      </c>
      <c r="B78" s="21" t="s">
        <v>103</v>
      </c>
      <c r="C78" s="35">
        <v>6.3</v>
      </c>
      <c r="D78" s="21">
        <v>3.2</v>
      </c>
      <c r="E78" s="21" t="s">
        <v>76</v>
      </c>
      <c r="F78" s="21" t="s">
        <v>68</v>
      </c>
      <c r="G78" s="21" t="s">
        <v>56</v>
      </c>
    </row>
    <row r="79" spans="1:9" x14ac:dyDescent="0.3">
      <c r="A79" s="22">
        <v>42767</v>
      </c>
      <c r="B79" s="21" t="s">
        <v>103</v>
      </c>
      <c r="C79" s="35">
        <v>11.5</v>
      </c>
      <c r="D79" s="21">
        <v>3.2</v>
      </c>
      <c r="E79" s="21" t="s">
        <v>76</v>
      </c>
      <c r="F79" s="21" t="s">
        <v>68</v>
      </c>
      <c r="G79" s="21" t="s">
        <v>56</v>
      </c>
    </row>
    <row r="80" spans="1:9" x14ac:dyDescent="0.3">
      <c r="A80" s="22">
        <v>12086</v>
      </c>
      <c r="B80" s="21" t="s">
        <v>103</v>
      </c>
      <c r="C80" s="35">
        <v>2.6</v>
      </c>
      <c r="D80" s="21">
        <v>2.1</v>
      </c>
      <c r="E80" s="21" t="s">
        <v>76</v>
      </c>
      <c r="F80" s="21" t="s">
        <v>68</v>
      </c>
      <c r="G80" s="21" t="s">
        <v>56</v>
      </c>
    </row>
    <row r="81" spans="1:7" x14ac:dyDescent="0.3">
      <c r="A81" s="23">
        <v>45324</v>
      </c>
      <c r="B81" s="21" t="s">
        <v>65</v>
      </c>
      <c r="C81" s="35">
        <v>94.9</v>
      </c>
      <c r="D81" s="21">
        <v>3.6</v>
      </c>
      <c r="E81" s="21" t="s">
        <v>107</v>
      </c>
      <c r="F81" s="21" t="s">
        <v>68</v>
      </c>
      <c r="G81" s="21" t="s">
        <v>56</v>
      </c>
    </row>
    <row r="82" spans="1:7" x14ac:dyDescent="0.3">
      <c r="A82" s="23">
        <v>45567</v>
      </c>
      <c r="B82" s="21" t="s">
        <v>65</v>
      </c>
      <c r="C82" s="35">
        <v>15.4</v>
      </c>
      <c r="D82" s="21">
        <v>3.2</v>
      </c>
      <c r="E82" s="21" t="s">
        <v>113</v>
      </c>
      <c r="F82" s="21" t="s">
        <v>68</v>
      </c>
      <c r="G82" s="21" t="s">
        <v>56</v>
      </c>
    </row>
    <row r="83" spans="1:7" x14ac:dyDescent="0.3">
      <c r="A83" s="22">
        <v>41306</v>
      </c>
      <c r="B83" s="21" t="s">
        <v>65</v>
      </c>
      <c r="C83" s="35">
        <v>11.9</v>
      </c>
      <c r="D83" s="21">
        <v>3.2</v>
      </c>
      <c r="E83" s="21" t="s">
        <v>76</v>
      </c>
      <c r="F83" s="21" t="s">
        <v>68</v>
      </c>
      <c r="G83" s="21" t="s">
        <v>56</v>
      </c>
    </row>
    <row r="84" spans="1:7" x14ac:dyDescent="0.3">
      <c r="A84" s="22">
        <v>41671</v>
      </c>
      <c r="B84" s="21" t="s">
        <v>65</v>
      </c>
      <c r="C84" s="35">
        <v>15.5</v>
      </c>
      <c r="D84" s="21">
        <v>3.2</v>
      </c>
      <c r="E84" s="21" t="s">
        <v>76</v>
      </c>
      <c r="F84" s="21" t="s">
        <v>68</v>
      </c>
      <c r="G84" s="21" t="s">
        <v>56</v>
      </c>
    </row>
    <row r="85" spans="1:7" x14ac:dyDescent="0.3">
      <c r="A85" s="22">
        <v>47150</v>
      </c>
      <c r="B85" s="21" t="s">
        <v>65</v>
      </c>
      <c r="C85" s="35">
        <v>12.3</v>
      </c>
      <c r="D85" s="21">
        <v>2.9</v>
      </c>
      <c r="E85" s="21" t="s">
        <v>76</v>
      </c>
      <c r="F85" s="21" t="s">
        <v>68</v>
      </c>
      <c r="G85" s="21" t="s">
        <v>56</v>
      </c>
    </row>
    <row r="86" spans="1:7" x14ac:dyDescent="0.3">
      <c r="A86" s="22">
        <v>12451</v>
      </c>
      <c r="B86" s="21" t="s">
        <v>65</v>
      </c>
      <c r="C86" s="35">
        <v>17.600000000000001</v>
      </c>
      <c r="D86" s="21">
        <v>3.6</v>
      </c>
      <c r="E86" s="21" t="s">
        <v>76</v>
      </c>
      <c r="F86" s="21" t="s">
        <v>68</v>
      </c>
      <c r="G86" s="21" t="s">
        <v>56</v>
      </c>
    </row>
    <row r="87" spans="1:7" x14ac:dyDescent="0.3">
      <c r="A87" s="23">
        <v>45353</v>
      </c>
      <c r="B87" s="21" t="s">
        <v>70</v>
      </c>
      <c r="C87" s="35">
        <v>14.7</v>
      </c>
      <c r="D87" s="21">
        <v>3.6</v>
      </c>
      <c r="E87" s="21" t="s">
        <v>76</v>
      </c>
      <c r="F87" s="21" t="s">
        <v>68</v>
      </c>
      <c r="G87" s="21" t="s">
        <v>56</v>
      </c>
    </row>
    <row r="88" spans="1:7" x14ac:dyDescent="0.3">
      <c r="A88" s="23">
        <v>45384</v>
      </c>
      <c r="B88" s="21" t="s">
        <v>70</v>
      </c>
      <c r="C88" s="35">
        <v>15.7</v>
      </c>
      <c r="D88" s="21">
        <v>3.6</v>
      </c>
      <c r="E88" s="21" t="s">
        <v>71</v>
      </c>
      <c r="F88" s="21" t="s">
        <v>68</v>
      </c>
      <c r="G88" s="21" t="s">
        <v>56</v>
      </c>
    </row>
    <row r="89" spans="1:7" x14ac:dyDescent="0.3">
      <c r="A89" s="23">
        <v>45414</v>
      </c>
      <c r="B89" s="21" t="s">
        <v>70</v>
      </c>
      <c r="C89" s="35">
        <v>13.6</v>
      </c>
      <c r="D89" s="21">
        <v>3.6</v>
      </c>
      <c r="E89" s="21" t="s">
        <v>71</v>
      </c>
      <c r="F89" s="21" t="s">
        <v>68</v>
      </c>
      <c r="G89" s="21" t="s">
        <v>56</v>
      </c>
    </row>
    <row r="90" spans="1:7" x14ac:dyDescent="0.3">
      <c r="A90" s="23">
        <v>45445</v>
      </c>
      <c r="B90" s="21" t="s">
        <v>70</v>
      </c>
      <c r="C90" s="35">
        <v>16.600000000000001</v>
      </c>
      <c r="D90" s="21">
        <v>3.1</v>
      </c>
      <c r="E90" s="21" t="s">
        <v>71</v>
      </c>
      <c r="F90" s="21" t="s">
        <v>68</v>
      </c>
      <c r="G90" s="21" t="s">
        <v>56</v>
      </c>
    </row>
    <row r="91" spans="1:7" x14ac:dyDescent="0.3">
      <c r="A91" s="23">
        <v>45506</v>
      </c>
      <c r="B91" s="21" t="s">
        <v>70</v>
      </c>
      <c r="C91" s="35">
        <v>34.4</v>
      </c>
      <c r="D91" s="21">
        <v>2.9</v>
      </c>
      <c r="E91" s="21" t="s">
        <v>71</v>
      </c>
      <c r="F91" s="21" t="s">
        <v>68</v>
      </c>
      <c r="G91" s="21" t="s">
        <v>56</v>
      </c>
    </row>
    <row r="92" spans="1:7" x14ac:dyDescent="0.3">
      <c r="A92" s="23">
        <v>45628</v>
      </c>
      <c r="B92" s="21" t="s">
        <v>70</v>
      </c>
      <c r="C92" s="35">
        <v>20.7</v>
      </c>
      <c r="D92" s="21">
        <v>3.2</v>
      </c>
      <c r="E92" s="21" t="s">
        <v>71</v>
      </c>
      <c r="F92" s="21" t="s">
        <v>68</v>
      </c>
      <c r="G92" s="21" t="s">
        <v>56</v>
      </c>
    </row>
    <row r="93" spans="1:7" x14ac:dyDescent="0.3">
      <c r="A93" s="22">
        <v>43132</v>
      </c>
      <c r="B93" s="21" t="s">
        <v>70</v>
      </c>
      <c r="C93" s="35">
        <v>13.4</v>
      </c>
      <c r="D93" s="21">
        <v>3.2</v>
      </c>
      <c r="E93" s="21" t="s">
        <v>76</v>
      </c>
      <c r="F93" s="21" t="s">
        <v>68</v>
      </c>
      <c r="G93" s="21" t="s">
        <v>56</v>
      </c>
    </row>
    <row r="94" spans="1:7" x14ac:dyDescent="0.3">
      <c r="A94" s="22">
        <v>43497</v>
      </c>
      <c r="B94" s="21" t="s">
        <v>70</v>
      </c>
      <c r="C94" s="35">
        <v>18.8</v>
      </c>
      <c r="D94" s="21">
        <v>3.2</v>
      </c>
      <c r="E94" s="21" t="s">
        <v>76</v>
      </c>
      <c r="F94" s="21" t="s">
        <v>68</v>
      </c>
      <c r="G94" s="21" t="s">
        <v>56</v>
      </c>
    </row>
    <row r="95" spans="1:7" x14ac:dyDescent="0.3">
      <c r="A95" s="22">
        <v>43862</v>
      </c>
      <c r="B95" s="21" t="s">
        <v>70</v>
      </c>
      <c r="C95" s="35">
        <v>17.2</v>
      </c>
      <c r="D95" s="21">
        <v>3.2</v>
      </c>
      <c r="E95" s="21" t="s">
        <v>76</v>
      </c>
      <c r="F95" s="21" t="s">
        <v>68</v>
      </c>
      <c r="G95" s="21" t="s">
        <v>56</v>
      </c>
    </row>
    <row r="96" spans="1:7" x14ac:dyDescent="0.3">
      <c r="A96" s="22">
        <v>44228</v>
      </c>
      <c r="B96" s="21" t="s">
        <v>70</v>
      </c>
      <c r="C96" s="35">
        <v>19.2</v>
      </c>
      <c r="D96" s="21">
        <v>3.6</v>
      </c>
      <c r="E96" s="21" t="s">
        <v>71</v>
      </c>
      <c r="F96" s="21" t="s">
        <v>68</v>
      </c>
      <c r="G96" s="21" t="s">
        <v>56</v>
      </c>
    </row>
    <row r="97" spans="1:7" x14ac:dyDescent="0.3">
      <c r="A97" s="22">
        <v>45689</v>
      </c>
      <c r="B97" s="21" t="s">
        <v>70</v>
      </c>
      <c r="C97" s="35">
        <v>16.8</v>
      </c>
      <c r="D97" s="21">
        <v>3.6</v>
      </c>
      <c r="E97" s="21" t="s">
        <v>71</v>
      </c>
      <c r="F97" s="21" t="s">
        <v>68</v>
      </c>
      <c r="G97" s="21" t="s">
        <v>56</v>
      </c>
    </row>
    <row r="98" spans="1:7" x14ac:dyDescent="0.3">
      <c r="A98" s="22">
        <v>46054</v>
      </c>
      <c r="B98" s="21" t="s">
        <v>70</v>
      </c>
      <c r="C98" s="35">
        <v>25.6</v>
      </c>
      <c r="D98" s="21">
        <v>3.6</v>
      </c>
      <c r="E98" s="21" t="s">
        <v>114</v>
      </c>
      <c r="F98" s="21" t="s">
        <v>68</v>
      </c>
      <c r="G98" s="21" t="s">
        <v>56</v>
      </c>
    </row>
    <row r="99" spans="1:7" x14ac:dyDescent="0.3">
      <c r="A99" s="22">
        <v>46419</v>
      </c>
      <c r="B99" s="21" t="s">
        <v>70</v>
      </c>
      <c r="C99" s="35">
        <v>16.7</v>
      </c>
      <c r="D99" s="21">
        <v>2.9</v>
      </c>
      <c r="E99" s="21" t="s">
        <v>76</v>
      </c>
      <c r="F99" s="21" t="s">
        <v>68</v>
      </c>
      <c r="G99" s="21" t="s">
        <v>56</v>
      </c>
    </row>
    <row r="100" spans="1:7" x14ac:dyDescent="0.3">
      <c r="A100" s="22">
        <v>46784</v>
      </c>
      <c r="B100" s="21" t="s">
        <v>70</v>
      </c>
      <c r="C100" s="35">
        <v>15.5</v>
      </c>
      <c r="D100" s="21">
        <v>2.9</v>
      </c>
      <c r="E100" s="21" t="s">
        <v>76</v>
      </c>
      <c r="F100" s="21" t="s">
        <v>68</v>
      </c>
      <c r="G100" s="21" t="s">
        <v>56</v>
      </c>
    </row>
    <row r="101" spans="1:7" x14ac:dyDescent="0.3">
      <c r="A101" s="22">
        <v>12816</v>
      </c>
      <c r="B101" s="21" t="s">
        <v>70</v>
      </c>
      <c r="C101" s="35">
        <v>13</v>
      </c>
      <c r="D101" s="21">
        <v>3.6</v>
      </c>
      <c r="E101" s="21" t="s">
        <v>76</v>
      </c>
      <c r="F101" s="21" t="s">
        <v>68</v>
      </c>
      <c r="G101" s="21" t="s">
        <v>56</v>
      </c>
    </row>
    <row r="102" spans="1:7" x14ac:dyDescent="0.3">
      <c r="A102" s="22">
        <v>13547</v>
      </c>
      <c r="B102" s="21" t="s">
        <v>70</v>
      </c>
      <c r="C102" s="35">
        <v>13.8</v>
      </c>
      <c r="D102" s="21">
        <v>3.6</v>
      </c>
      <c r="E102" s="21" t="s">
        <v>76</v>
      </c>
      <c r="F102" s="21" t="s">
        <v>68</v>
      </c>
      <c r="G102" s="21" t="s">
        <v>56</v>
      </c>
    </row>
    <row r="103" spans="1:7" x14ac:dyDescent="0.3">
      <c r="A103" s="23">
        <v>45475</v>
      </c>
      <c r="B103" s="21" t="s">
        <v>115</v>
      </c>
      <c r="C103" s="35">
        <v>20.8</v>
      </c>
      <c r="D103" s="21">
        <v>2.9</v>
      </c>
      <c r="E103" s="21" t="s">
        <v>71</v>
      </c>
      <c r="F103" s="21" t="s">
        <v>68</v>
      </c>
      <c r="G103" s="21" t="s">
        <v>56</v>
      </c>
    </row>
    <row r="104" spans="1:7" x14ac:dyDescent="0.3">
      <c r="A104" s="22">
        <v>42036</v>
      </c>
      <c r="B104" s="21" t="s">
        <v>79</v>
      </c>
      <c r="C104" s="35">
        <v>6.2</v>
      </c>
      <c r="D104" s="21">
        <v>3.2</v>
      </c>
      <c r="E104" s="21" t="s">
        <v>114</v>
      </c>
      <c r="F104" s="21" t="s">
        <v>68</v>
      </c>
      <c r="G104" s="21" t="s">
        <v>56</v>
      </c>
    </row>
    <row r="105" spans="1:7" x14ac:dyDescent="0.3">
      <c r="A105" s="22">
        <v>44958</v>
      </c>
      <c r="B105" s="21" t="s">
        <v>79</v>
      </c>
      <c r="C105" s="35">
        <v>5.5</v>
      </c>
      <c r="D105" s="21">
        <v>3.6</v>
      </c>
      <c r="E105" s="21" t="s">
        <v>67</v>
      </c>
      <c r="F105" s="21" t="s">
        <v>77</v>
      </c>
      <c r="G105" s="21" t="s">
        <v>68</v>
      </c>
    </row>
    <row r="106" spans="1:7" x14ac:dyDescent="0.3">
      <c r="A106" s="22">
        <v>10990</v>
      </c>
      <c r="B106" s="21" t="s">
        <v>111</v>
      </c>
      <c r="C106" s="35">
        <v>4.8</v>
      </c>
      <c r="D106" s="21">
        <v>2.9</v>
      </c>
      <c r="E106" s="21" t="s">
        <v>67</v>
      </c>
      <c r="F106" s="21" t="s">
        <v>77</v>
      </c>
      <c r="G106" s="21" t="s">
        <v>68</v>
      </c>
    </row>
    <row r="107" spans="1:7" x14ac:dyDescent="0.3">
      <c r="A107" s="22">
        <v>13181</v>
      </c>
      <c r="B107" s="21" t="s">
        <v>116</v>
      </c>
      <c r="C107" s="35">
        <v>7</v>
      </c>
      <c r="D107" s="21">
        <v>3.6</v>
      </c>
      <c r="E107" s="21" t="s">
        <v>76</v>
      </c>
      <c r="F107" s="21" t="s">
        <v>68</v>
      </c>
      <c r="G107" s="21" t="s">
        <v>56</v>
      </c>
    </row>
    <row r="108" spans="1:7" x14ac:dyDescent="0.3">
      <c r="A108" s="23">
        <v>45293</v>
      </c>
      <c r="B108" s="21" t="s">
        <v>84</v>
      </c>
      <c r="C108" s="35">
        <v>13.8</v>
      </c>
      <c r="D108" s="21" t="s">
        <v>85</v>
      </c>
      <c r="E108" s="21" t="s">
        <v>82</v>
      </c>
      <c r="F108" s="21" t="s">
        <v>68</v>
      </c>
      <c r="G108" s="21" t="s">
        <v>56</v>
      </c>
    </row>
    <row r="109" spans="1:7" x14ac:dyDescent="0.3">
      <c r="A109" s="22">
        <v>44593</v>
      </c>
      <c r="B109" s="21" t="s">
        <v>84</v>
      </c>
      <c r="C109" s="35">
        <v>10.1</v>
      </c>
      <c r="D109" s="21" t="s">
        <v>85</v>
      </c>
      <c r="E109" s="21" t="s">
        <v>76</v>
      </c>
      <c r="F109" s="21" t="s">
        <v>68</v>
      </c>
      <c r="G109" s="21" t="s">
        <v>56</v>
      </c>
    </row>
    <row r="110" spans="1:7" x14ac:dyDescent="0.3">
      <c r="A110" s="22">
        <v>11720</v>
      </c>
      <c r="B110" s="21" t="s">
        <v>84</v>
      </c>
      <c r="C110" s="35">
        <v>9.1</v>
      </c>
      <c r="D110" s="21" t="s">
        <v>85</v>
      </c>
      <c r="E110" s="21" t="s">
        <v>76</v>
      </c>
      <c r="F110" s="21" t="s">
        <v>68</v>
      </c>
      <c r="G110" s="21" t="s">
        <v>56</v>
      </c>
    </row>
    <row r="111" spans="1:7" x14ac:dyDescent="0.3">
      <c r="A111" s="23">
        <v>45598</v>
      </c>
      <c r="B111" s="21" t="s">
        <v>73</v>
      </c>
      <c r="C111" s="35">
        <v>4.3</v>
      </c>
      <c r="D111" s="21">
        <v>3.2</v>
      </c>
      <c r="E111" s="21" t="s">
        <v>76</v>
      </c>
      <c r="F111" s="21" t="s">
        <v>68</v>
      </c>
      <c r="G111" s="21" t="s">
        <v>56</v>
      </c>
    </row>
    <row r="112" spans="1:7" x14ac:dyDescent="0.3">
      <c r="A112" s="22">
        <v>45323</v>
      </c>
      <c r="B112" s="21" t="s">
        <v>117</v>
      </c>
      <c r="C112" s="35">
        <v>1.3</v>
      </c>
      <c r="D112" s="21">
        <v>3.6</v>
      </c>
      <c r="E112" s="21" t="s">
        <v>67</v>
      </c>
      <c r="F112" s="21" t="s">
        <v>77</v>
      </c>
      <c r="G112" s="21" t="s">
        <v>68</v>
      </c>
    </row>
    <row r="113" spans="1:9" x14ac:dyDescent="0.3">
      <c r="A113" s="22">
        <v>11355</v>
      </c>
      <c r="B113" s="21" t="s">
        <v>46</v>
      </c>
      <c r="C113" s="35">
        <v>0.8</v>
      </c>
      <c r="D113" s="21">
        <v>2.9</v>
      </c>
      <c r="E113" s="21" t="s">
        <v>67</v>
      </c>
      <c r="F113" s="21" t="s">
        <v>118</v>
      </c>
      <c r="G113" s="21" t="s">
        <v>68</v>
      </c>
    </row>
    <row r="114" spans="1:9" x14ac:dyDescent="0.3">
      <c r="A114" s="22">
        <v>13912</v>
      </c>
      <c r="B114" s="21" t="s">
        <v>119</v>
      </c>
      <c r="C114" s="35">
        <v>4.8</v>
      </c>
      <c r="D114" s="21">
        <v>3</v>
      </c>
      <c r="E114" s="21" t="s">
        <v>67</v>
      </c>
      <c r="F114" s="21" t="s">
        <v>77</v>
      </c>
      <c r="G114" s="21" t="s">
        <v>68</v>
      </c>
    </row>
    <row r="115" spans="1:9" x14ac:dyDescent="0.3">
      <c r="A115" s="22">
        <v>14277</v>
      </c>
      <c r="B115" s="21" t="s">
        <v>120</v>
      </c>
      <c r="C115" s="35">
        <v>6</v>
      </c>
      <c r="D115" s="21">
        <v>3</v>
      </c>
      <c r="E115" s="21" t="s">
        <v>67</v>
      </c>
      <c r="F115" s="21" t="s">
        <v>77</v>
      </c>
      <c r="G115" s="21" t="s">
        <v>68</v>
      </c>
    </row>
    <row r="116" spans="1:9" x14ac:dyDescent="0.3">
      <c r="A116" s="36" t="s">
        <v>101</v>
      </c>
      <c r="B116" s="36" t="s">
        <v>56</v>
      </c>
      <c r="C116" s="37">
        <v>592.5</v>
      </c>
      <c r="D116" s="36" t="s">
        <v>56</v>
      </c>
      <c r="E116" s="36" t="s">
        <v>56</v>
      </c>
      <c r="F116" s="36" t="s">
        <v>56</v>
      </c>
      <c r="G116" s="36" t="s">
        <v>56</v>
      </c>
      <c r="H116" s="38"/>
      <c r="I116" s="36"/>
    </row>
    <row r="117" spans="1:9" x14ac:dyDescent="0.3">
      <c r="A117" s="21" t="s">
        <v>54</v>
      </c>
      <c r="B117" s="34" t="s">
        <v>121</v>
      </c>
      <c r="C117" s="24" t="s">
        <v>56</v>
      </c>
      <c r="D117" s="21" t="s">
        <v>56</v>
      </c>
      <c r="E117" s="21" t="s">
        <v>56</v>
      </c>
      <c r="F117" s="21" t="s">
        <v>56</v>
      </c>
      <c r="G117" s="21" t="s">
        <v>56</v>
      </c>
    </row>
    <row r="118" spans="1:9" x14ac:dyDescent="0.3">
      <c r="A118" s="21" t="s">
        <v>57</v>
      </c>
      <c r="B118" s="21" t="s">
        <v>58</v>
      </c>
      <c r="C118" s="24" t="s">
        <v>59</v>
      </c>
      <c r="D118" s="21" t="s">
        <v>60</v>
      </c>
      <c r="E118" s="21" t="s">
        <v>61</v>
      </c>
      <c r="F118" s="21" t="s">
        <v>62</v>
      </c>
      <c r="G118" s="21" t="s">
        <v>63</v>
      </c>
    </row>
    <row r="119" spans="1:9" x14ac:dyDescent="0.3">
      <c r="A119" s="22">
        <v>41699</v>
      </c>
      <c r="B119" s="21" t="s">
        <v>103</v>
      </c>
      <c r="C119" s="24">
        <v>15.3</v>
      </c>
      <c r="D119" s="21">
        <v>3.2</v>
      </c>
      <c r="E119" s="21" t="s">
        <v>104</v>
      </c>
      <c r="F119" s="21" t="s">
        <v>68</v>
      </c>
      <c r="G119" s="21" t="s">
        <v>56</v>
      </c>
    </row>
    <row r="120" spans="1:9" x14ac:dyDescent="0.3">
      <c r="A120" s="22">
        <v>42064</v>
      </c>
      <c r="B120" s="21" t="s">
        <v>103</v>
      </c>
      <c r="C120" s="24">
        <v>15.3</v>
      </c>
      <c r="D120" s="21">
        <v>3.2</v>
      </c>
      <c r="E120" s="21" t="s">
        <v>104</v>
      </c>
      <c r="F120" s="21" t="s">
        <v>68</v>
      </c>
      <c r="G120" s="21" t="s">
        <v>56</v>
      </c>
    </row>
    <row r="121" spans="1:9" x14ac:dyDescent="0.3">
      <c r="A121" s="22">
        <v>42430</v>
      </c>
      <c r="B121" s="21" t="s">
        <v>103</v>
      </c>
      <c r="C121" s="24">
        <v>23.1</v>
      </c>
      <c r="D121" s="21">
        <v>3.2</v>
      </c>
      <c r="E121" s="21" t="s">
        <v>76</v>
      </c>
      <c r="F121" s="21" t="s">
        <v>68</v>
      </c>
      <c r="G121" s="21" t="s">
        <v>56</v>
      </c>
    </row>
    <row r="122" spans="1:9" x14ac:dyDescent="0.3">
      <c r="A122" s="23">
        <v>45325</v>
      </c>
      <c r="B122" s="21" t="s">
        <v>65</v>
      </c>
      <c r="C122" s="24">
        <v>90.7</v>
      </c>
      <c r="D122" s="21">
        <v>3.5</v>
      </c>
      <c r="E122" s="21" t="s">
        <v>107</v>
      </c>
      <c r="F122" s="21" t="s">
        <v>68</v>
      </c>
      <c r="G122" s="21" t="s">
        <v>56</v>
      </c>
    </row>
    <row r="123" spans="1:9" x14ac:dyDescent="0.3">
      <c r="A123" s="23">
        <v>45538</v>
      </c>
      <c r="B123" s="21" t="s">
        <v>65</v>
      </c>
      <c r="C123" s="24">
        <v>10</v>
      </c>
      <c r="D123" s="21">
        <v>3.4</v>
      </c>
      <c r="E123" s="21" t="s">
        <v>67</v>
      </c>
      <c r="F123" s="21" t="s">
        <v>68</v>
      </c>
      <c r="G123" s="21" t="s">
        <v>56</v>
      </c>
    </row>
    <row r="124" spans="1:9" x14ac:dyDescent="0.3">
      <c r="A124" s="22">
        <v>41334</v>
      </c>
      <c r="B124" s="21" t="s">
        <v>65</v>
      </c>
      <c r="C124" s="24">
        <v>6.6</v>
      </c>
      <c r="D124" s="21">
        <v>3.2</v>
      </c>
      <c r="E124" s="21" t="s">
        <v>104</v>
      </c>
      <c r="F124" s="21" t="s">
        <v>68</v>
      </c>
      <c r="G124" s="21" t="s">
        <v>56</v>
      </c>
    </row>
    <row r="125" spans="1:9" x14ac:dyDescent="0.3">
      <c r="A125" s="23">
        <v>45354</v>
      </c>
      <c r="B125" s="21" t="s">
        <v>70</v>
      </c>
      <c r="C125" s="24">
        <v>15.5</v>
      </c>
      <c r="D125" s="21">
        <v>3.5</v>
      </c>
      <c r="E125" s="21" t="s">
        <v>71</v>
      </c>
      <c r="F125" s="21" t="s">
        <v>68</v>
      </c>
      <c r="G125" s="21" t="s">
        <v>56</v>
      </c>
    </row>
    <row r="126" spans="1:9" x14ac:dyDescent="0.3">
      <c r="A126" s="23">
        <v>45385</v>
      </c>
      <c r="B126" s="21" t="s">
        <v>70</v>
      </c>
      <c r="C126" s="24">
        <v>16.5</v>
      </c>
      <c r="D126" s="21">
        <v>3.5</v>
      </c>
      <c r="E126" s="21" t="s">
        <v>71</v>
      </c>
      <c r="F126" s="21" t="s">
        <v>68</v>
      </c>
      <c r="G126" s="21" t="s">
        <v>56</v>
      </c>
    </row>
    <row r="127" spans="1:9" x14ac:dyDescent="0.3">
      <c r="A127" s="23">
        <v>45415</v>
      </c>
      <c r="B127" s="21" t="s">
        <v>70</v>
      </c>
      <c r="C127" s="24">
        <v>16.100000000000001</v>
      </c>
      <c r="D127" s="21">
        <v>2.8</v>
      </c>
      <c r="E127" s="21" t="s">
        <v>114</v>
      </c>
      <c r="F127" s="21" t="s">
        <v>68</v>
      </c>
      <c r="G127" s="21" t="s">
        <v>56</v>
      </c>
    </row>
    <row r="128" spans="1:9" x14ac:dyDescent="0.3">
      <c r="A128" s="23">
        <v>45446</v>
      </c>
      <c r="B128" s="21" t="s">
        <v>70</v>
      </c>
      <c r="C128" s="24">
        <v>17.399999999999999</v>
      </c>
      <c r="D128" s="21">
        <v>3.5</v>
      </c>
      <c r="E128" s="21" t="s">
        <v>114</v>
      </c>
      <c r="F128" s="21" t="s">
        <v>68</v>
      </c>
      <c r="G128" s="21" t="s">
        <v>56</v>
      </c>
    </row>
    <row r="129" spans="1:9" x14ac:dyDescent="0.3">
      <c r="A129" s="22">
        <v>43160</v>
      </c>
      <c r="B129" s="21" t="s">
        <v>70</v>
      </c>
      <c r="C129" s="24">
        <v>24.5</v>
      </c>
      <c r="D129" s="21">
        <v>3.5</v>
      </c>
      <c r="E129" s="21" t="s">
        <v>71</v>
      </c>
      <c r="F129" s="21" t="s">
        <v>68</v>
      </c>
      <c r="G129" s="21" t="s">
        <v>56</v>
      </c>
    </row>
    <row r="130" spans="1:9" x14ac:dyDescent="0.3">
      <c r="A130" s="22">
        <v>43525</v>
      </c>
      <c r="B130" s="21" t="s">
        <v>70</v>
      </c>
      <c r="C130" s="24">
        <v>12.1</v>
      </c>
      <c r="D130" s="21">
        <v>3.5</v>
      </c>
      <c r="E130" s="21" t="s">
        <v>71</v>
      </c>
      <c r="F130" s="21" t="s">
        <v>68</v>
      </c>
      <c r="G130" s="21" t="s">
        <v>56</v>
      </c>
    </row>
    <row r="131" spans="1:9" x14ac:dyDescent="0.3">
      <c r="A131" s="22">
        <v>44256</v>
      </c>
      <c r="B131" s="21" t="s">
        <v>70</v>
      </c>
      <c r="C131" s="24">
        <v>13.5</v>
      </c>
      <c r="D131" s="21">
        <v>3.5</v>
      </c>
      <c r="E131" s="21" t="s">
        <v>71</v>
      </c>
      <c r="F131" s="21" t="s">
        <v>68</v>
      </c>
      <c r="G131" s="21" t="s">
        <v>56</v>
      </c>
    </row>
    <row r="132" spans="1:9" x14ac:dyDescent="0.3">
      <c r="A132" s="23">
        <v>45568</v>
      </c>
      <c r="B132" s="21" t="s">
        <v>79</v>
      </c>
      <c r="C132" s="24">
        <v>18.5</v>
      </c>
      <c r="D132" s="21">
        <v>3.4</v>
      </c>
      <c r="E132" s="21" t="s">
        <v>67</v>
      </c>
      <c r="F132" s="21" t="s">
        <v>68</v>
      </c>
      <c r="G132" s="21" t="s">
        <v>56</v>
      </c>
    </row>
    <row r="133" spans="1:9" x14ac:dyDescent="0.3">
      <c r="A133" s="23">
        <v>45629</v>
      </c>
      <c r="B133" s="21" t="s">
        <v>79</v>
      </c>
      <c r="C133" s="24">
        <v>8.9</v>
      </c>
      <c r="D133" s="21">
        <v>3.5</v>
      </c>
      <c r="E133" s="21" t="s">
        <v>76</v>
      </c>
      <c r="F133" s="21" t="s">
        <v>68</v>
      </c>
      <c r="G133" s="21" t="s">
        <v>77</v>
      </c>
    </row>
    <row r="134" spans="1:9" x14ac:dyDescent="0.3">
      <c r="A134" s="23">
        <v>45476</v>
      </c>
      <c r="B134" s="21" t="s">
        <v>122</v>
      </c>
      <c r="C134" s="24">
        <v>110.1</v>
      </c>
      <c r="D134" s="21">
        <v>3.5</v>
      </c>
      <c r="E134" s="21" t="s">
        <v>71</v>
      </c>
      <c r="F134" s="21" t="s">
        <v>68</v>
      </c>
      <c r="G134" s="21" t="s">
        <v>56</v>
      </c>
    </row>
    <row r="135" spans="1:9" x14ac:dyDescent="0.3">
      <c r="A135" s="22">
        <v>42795</v>
      </c>
      <c r="B135" s="21" t="s">
        <v>75</v>
      </c>
      <c r="C135" s="24">
        <v>52</v>
      </c>
      <c r="D135" s="21">
        <v>3.2</v>
      </c>
      <c r="E135" s="21" t="s">
        <v>76</v>
      </c>
      <c r="F135" s="21" t="s">
        <v>68</v>
      </c>
      <c r="G135" s="21" t="s">
        <v>56</v>
      </c>
    </row>
    <row r="136" spans="1:9" x14ac:dyDescent="0.3">
      <c r="A136" s="23">
        <v>45507</v>
      </c>
      <c r="B136" s="21" t="s">
        <v>123</v>
      </c>
      <c r="C136" s="24">
        <v>28.5</v>
      </c>
      <c r="D136" s="21">
        <v>3.5</v>
      </c>
      <c r="E136" s="21" t="s">
        <v>71</v>
      </c>
      <c r="F136" s="21" t="s">
        <v>68</v>
      </c>
      <c r="G136" s="21" t="s">
        <v>56</v>
      </c>
    </row>
    <row r="137" spans="1:9" x14ac:dyDescent="0.3">
      <c r="A137" s="23">
        <v>45294</v>
      </c>
      <c r="B137" s="21" t="s">
        <v>84</v>
      </c>
      <c r="C137" s="24">
        <v>13.9</v>
      </c>
      <c r="D137" s="21" t="s">
        <v>85</v>
      </c>
      <c r="E137" s="21" t="s">
        <v>76</v>
      </c>
      <c r="F137" s="21" t="s">
        <v>68</v>
      </c>
      <c r="G137" s="21" t="s">
        <v>56</v>
      </c>
    </row>
    <row r="138" spans="1:9" x14ac:dyDescent="0.3">
      <c r="A138" s="22">
        <v>43891</v>
      </c>
      <c r="B138" s="21" t="s">
        <v>73</v>
      </c>
      <c r="C138" s="24">
        <v>5.2</v>
      </c>
      <c r="D138" s="21">
        <v>3.5</v>
      </c>
      <c r="E138" s="21" t="s">
        <v>76</v>
      </c>
      <c r="F138" s="21" t="s">
        <v>68</v>
      </c>
      <c r="G138" s="21" t="s">
        <v>56</v>
      </c>
    </row>
    <row r="139" spans="1:9" x14ac:dyDescent="0.3">
      <c r="A139" s="23">
        <v>45599</v>
      </c>
      <c r="B139" s="21" t="s">
        <v>124</v>
      </c>
      <c r="C139" s="24">
        <v>156.9</v>
      </c>
      <c r="D139" s="21">
        <v>4</v>
      </c>
      <c r="E139" s="21" t="s">
        <v>125</v>
      </c>
      <c r="F139" s="21" t="s">
        <v>68</v>
      </c>
      <c r="G139" s="21" t="s">
        <v>56</v>
      </c>
    </row>
    <row r="140" spans="1:9" x14ac:dyDescent="0.3">
      <c r="A140" s="22">
        <v>44621</v>
      </c>
      <c r="B140" s="21" t="s">
        <v>119</v>
      </c>
      <c r="C140" s="24">
        <v>4.8</v>
      </c>
      <c r="D140" s="21">
        <v>3</v>
      </c>
      <c r="E140" s="21" t="s">
        <v>67</v>
      </c>
      <c r="F140" s="21" t="s">
        <v>77</v>
      </c>
      <c r="G140" s="21" t="s">
        <v>68</v>
      </c>
    </row>
    <row r="141" spans="1:9" x14ac:dyDescent="0.3">
      <c r="A141" s="22">
        <v>44986</v>
      </c>
      <c r="B141" s="21" t="s">
        <v>120</v>
      </c>
      <c r="C141" s="24">
        <v>6</v>
      </c>
      <c r="D141" s="21">
        <v>3</v>
      </c>
      <c r="E141" s="21" t="s">
        <v>67</v>
      </c>
      <c r="F141" s="21" t="s">
        <v>77</v>
      </c>
      <c r="G141" s="21" t="s">
        <v>68</v>
      </c>
    </row>
    <row r="142" spans="1:9" x14ac:dyDescent="0.3">
      <c r="A142" s="36" t="s">
        <v>101</v>
      </c>
      <c r="B142" s="36" t="s">
        <v>56</v>
      </c>
      <c r="C142" s="39">
        <v>681.4</v>
      </c>
      <c r="D142" s="36" t="s">
        <v>56</v>
      </c>
      <c r="E142" s="36" t="s">
        <v>56</v>
      </c>
      <c r="F142" s="36" t="s">
        <v>56</v>
      </c>
      <c r="G142" s="36" t="s">
        <v>56</v>
      </c>
      <c r="H142" s="38"/>
      <c r="I142" s="36"/>
    </row>
    <row r="143" spans="1:9" x14ac:dyDescent="0.3">
      <c r="C143" s="21"/>
    </row>
    <row r="144" spans="1:9" x14ac:dyDescent="0.3">
      <c r="C144" s="21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3"/>
  <sheetViews>
    <sheetView topLeftCell="A16" workbookViewId="0"/>
  </sheetViews>
  <sheetFormatPr defaultRowHeight="14.4" x14ac:dyDescent="0.3"/>
  <cols>
    <col min="1" max="1" width="40" style="21" customWidth="1"/>
    <col min="2" max="2" width="18.109375" style="21" customWidth="1"/>
    <col min="3" max="6" width="9.109375" style="21" customWidth="1"/>
    <col min="7" max="7" width="16.5546875" style="21" customWidth="1"/>
    <col min="8" max="8" width="29.44140625" style="21" customWidth="1"/>
    <col min="9" max="11" width="9.109375" style="21"/>
    <col min="15" max="15" width="11.109375" customWidth="1"/>
  </cols>
  <sheetData>
    <row r="1" spans="1:8" ht="18" x14ac:dyDescent="0.35">
      <c r="A1" s="28" t="s">
        <v>148</v>
      </c>
    </row>
    <row r="2" spans="1:8" x14ac:dyDescent="0.3">
      <c r="A2" s="21" t="s">
        <v>127</v>
      </c>
      <c r="B2" s="21" t="s">
        <v>128</v>
      </c>
      <c r="C2" s="21" t="s">
        <v>56</v>
      </c>
      <c r="D2" s="21" t="s">
        <v>56</v>
      </c>
      <c r="E2" s="21" t="s">
        <v>56</v>
      </c>
      <c r="F2" s="21" t="s">
        <v>56</v>
      </c>
      <c r="G2" s="21" t="s">
        <v>56</v>
      </c>
      <c r="H2" s="21" t="s">
        <v>147</v>
      </c>
    </row>
    <row r="3" spans="1:8" x14ac:dyDescent="0.3">
      <c r="A3" s="21" t="s">
        <v>57</v>
      </c>
      <c r="B3" s="21" t="s">
        <v>58</v>
      </c>
      <c r="C3" s="24" t="s">
        <v>59</v>
      </c>
      <c r="D3" s="21" t="s">
        <v>60</v>
      </c>
      <c r="E3" s="21" t="s">
        <v>61</v>
      </c>
      <c r="F3" s="21" t="s">
        <v>62</v>
      </c>
      <c r="G3" s="21" t="s">
        <v>63</v>
      </c>
    </row>
    <row r="4" spans="1:8" x14ac:dyDescent="0.3">
      <c r="A4" s="21" t="s">
        <v>64</v>
      </c>
      <c r="B4" s="21" t="s">
        <v>84</v>
      </c>
      <c r="C4" s="24">
        <v>5.45</v>
      </c>
      <c r="D4" s="21" t="s">
        <v>85</v>
      </c>
      <c r="E4" s="21" t="s">
        <v>82</v>
      </c>
      <c r="F4" s="21" t="s">
        <v>68</v>
      </c>
      <c r="G4" s="21" t="s">
        <v>56</v>
      </c>
      <c r="H4" s="21" t="s">
        <v>29</v>
      </c>
    </row>
    <row r="5" spans="1:8" x14ac:dyDescent="0.3">
      <c r="A5" s="21" t="s">
        <v>69</v>
      </c>
      <c r="B5" s="21" t="s">
        <v>65</v>
      </c>
      <c r="C5" s="24">
        <v>10.54</v>
      </c>
      <c r="D5" s="21">
        <v>1.9</v>
      </c>
      <c r="E5" s="21" t="s">
        <v>82</v>
      </c>
      <c r="F5" s="21" t="s">
        <v>68</v>
      </c>
      <c r="G5" s="21" t="s">
        <v>56</v>
      </c>
      <c r="H5" s="21" t="s">
        <v>29</v>
      </c>
    </row>
    <row r="6" spans="1:8" x14ac:dyDescent="0.3">
      <c r="A6" s="21" t="s">
        <v>72</v>
      </c>
      <c r="B6" s="21" t="s">
        <v>73</v>
      </c>
      <c r="C6" s="24">
        <v>27.68</v>
      </c>
      <c r="D6" s="21">
        <v>2.25</v>
      </c>
      <c r="E6" s="21" t="s">
        <v>82</v>
      </c>
      <c r="F6" s="21" t="s">
        <v>68</v>
      </c>
      <c r="G6" s="21" t="s">
        <v>56</v>
      </c>
      <c r="H6" s="21" t="s">
        <v>53</v>
      </c>
    </row>
    <row r="7" spans="1:8" x14ac:dyDescent="0.3">
      <c r="A7" s="21" t="s">
        <v>74</v>
      </c>
      <c r="B7" s="21" t="s">
        <v>73</v>
      </c>
      <c r="C7" s="24">
        <v>28.34</v>
      </c>
      <c r="D7" s="21">
        <v>2.7</v>
      </c>
      <c r="E7" s="21" t="s">
        <v>82</v>
      </c>
      <c r="F7" s="21" t="s">
        <v>131</v>
      </c>
      <c r="G7" s="21" t="s">
        <v>56</v>
      </c>
      <c r="H7" s="21" t="s">
        <v>53</v>
      </c>
    </row>
    <row r="8" spans="1:8" x14ac:dyDescent="0.3">
      <c r="A8" s="26" t="s">
        <v>101</v>
      </c>
      <c r="B8" s="26" t="s">
        <v>56</v>
      </c>
      <c r="C8" s="27">
        <v>72.010000000000005</v>
      </c>
      <c r="D8" s="26" t="s">
        <v>56</v>
      </c>
      <c r="E8" s="26" t="s">
        <v>56</v>
      </c>
      <c r="F8" s="26" t="s">
        <v>56</v>
      </c>
      <c r="G8" s="26" t="s">
        <v>56</v>
      </c>
      <c r="H8" s="26"/>
    </row>
    <row r="9" spans="1:8" x14ac:dyDescent="0.3">
      <c r="A9" s="21" t="s">
        <v>138</v>
      </c>
      <c r="B9" s="21" t="s">
        <v>139</v>
      </c>
      <c r="C9" s="24" t="s">
        <v>56</v>
      </c>
      <c r="D9" s="21" t="s">
        <v>56</v>
      </c>
      <c r="E9" s="21" t="s">
        <v>56</v>
      </c>
      <c r="F9" s="21" t="s">
        <v>56</v>
      </c>
      <c r="G9" s="21" t="s">
        <v>56</v>
      </c>
    </row>
    <row r="10" spans="1:8" x14ac:dyDescent="0.3">
      <c r="A10" s="21" t="s">
        <v>57</v>
      </c>
      <c r="B10" s="21" t="s">
        <v>58</v>
      </c>
      <c r="C10" s="24" t="s">
        <v>59</v>
      </c>
      <c r="D10" s="21" t="s">
        <v>60</v>
      </c>
      <c r="E10" s="21" t="s">
        <v>61</v>
      </c>
      <c r="F10" s="21" t="s">
        <v>62</v>
      </c>
      <c r="G10" s="21" t="s">
        <v>63</v>
      </c>
    </row>
    <row r="11" spans="1:8" x14ac:dyDescent="0.3">
      <c r="A11" s="22">
        <v>41640</v>
      </c>
      <c r="B11" s="21" t="s">
        <v>141</v>
      </c>
      <c r="C11" s="24">
        <v>12.88</v>
      </c>
      <c r="D11" s="21">
        <v>2.5499999999999998</v>
      </c>
      <c r="E11" s="21" t="s">
        <v>67</v>
      </c>
      <c r="F11" s="21" t="s">
        <v>68</v>
      </c>
      <c r="G11" s="21" t="s">
        <v>56</v>
      </c>
      <c r="H11" s="21" t="s">
        <v>29</v>
      </c>
    </row>
    <row r="12" spans="1:8" x14ac:dyDescent="0.3">
      <c r="A12" s="23">
        <v>45383</v>
      </c>
      <c r="B12" s="21" t="s">
        <v>140</v>
      </c>
      <c r="C12" s="24">
        <v>2.38</v>
      </c>
      <c r="D12" s="21">
        <v>2.1</v>
      </c>
      <c r="E12" s="21" t="s">
        <v>76</v>
      </c>
      <c r="F12" s="21" t="s">
        <v>68</v>
      </c>
      <c r="G12" s="21" t="s">
        <v>56</v>
      </c>
      <c r="H12" s="21" t="s">
        <v>41</v>
      </c>
    </row>
    <row r="13" spans="1:8" x14ac:dyDescent="0.3">
      <c r="A13" s="22">
        <v>42005</v>
      </c>
      <c r="B13" s="29" t="s">
        <v>142</v>
      </c>
      <c r="C13" s="24">
        <v>19.100000000000001</v>
      </c>
      <c r="D13" s="21">
        <v>2.6</v>
      </c>
      <c r="E13" s="21" t="s">
        <v>82</v>
      </c>
      <c r="F13" s="21" t="s">
        <v>68</v>
      </c>
      <c r="G13" s="21" t="s">
        <v>56</v>
      </c>
      <c r="H13" s="29" t="s">
        <v>145</v>
      </c>
    </row>
    <row r="14" spans="1:8" x14ac:dyDescent="0.3">
      <c r="A14" s="23">
        <v>45292</v>
      </c>
      <c r="B14" s="21" t="s">
        <v>65</v>
      </c>
      <c r="C14" s="24">
        <v>58.56</v>
      </c>
      <c r="D14" s="21">
        <v>4</v>
      </c>
      <c r="E14" s="21" t="s">
        <v>67</v>
      </c>
      <c r="F14" s="21" t="s">
        <v>68</v>
      </c>
      <c r="G14" s="21" t="s">
        <v>56</v>
      </c>
      <c r="H14" s="21" t="s">
        <v>29</v>
      </c>
    </row>
    <row r="15" spans="1:8" x14ac:dyDescent="0.3">
      <c r="A15" s="23">
        <v>45413</v>
      </c>
      <c r="B15" s="21" t="s">
        <v>65</v>
      </c>
      <c r="C15" s="24">
        <v>11.19</v>
      </c>
      <c r="D15" s="21">
        <v>2</v>
      </c>
      <c r="E15" s="21" t="s">
        <v>71</v>
      </c>
      <c r="F15" s="21" t="s">
        <v>68</v>
      </c>
      <c r="G15" s="21" t="s">
        <v>56</v>
      </c>
      <c r="H15" s="21" t="s">
        <v>29</v>
      </c>
    </row>
    <row r="16" spans="1:8" x14ac:dyDescent="0.3">
      <c r="A16" s="23">
        <v>45444</v>
      </c>
      <c r="B16" s="21" t="s">
        <v>65</v>
      </c>
      <c r="C16" s="24">
        <v>21.13</v>
      </c>
      <c r="D16" s="21">
        <v>2.7</v>
      </c>
      <c r="E16" s="21" t="s">
        <v>67</v>
      </c>
      <c r="F16" s="21" t="s">
        <v>68</v>
      </c>
      <c r="G16" s="21" t="s">
        <v>77</v>
      </c>
      <c r="H16" s="21" t="s">
        <v>29</v>
      </c>
    </row>
    <row r="17" spans="1:8" x14ac:dyDescent="0.3">
      <c r="A17" s="23">
        <v>45352</v>
      </c>
      <c r="B17" s="21" t="s">
        <v>70</v>
      </c>
      <c r="C17" s="24">
        <v>47.3</v>
      </c>
      <c r="D17" s="21">
        <v>3.5</v>
      </c>
      <c r="E17" s="21" t="s">
        <v>71</v>
      </c>
      <c r="F17" s="21" t="s">
        <v>68</v>
      </c>
      <c r="G17" s="21" t="s">
        <v>56</v>
      </c>
      <c r="H17" s="21" t="s">
        <v>41</v>
      </c>
    </row>
    <row r="18" spans="1:8" x14ac:dyDescent="0.3">
      <c r="A18" s="22">
        <v>41275</v>
      </c>
      <c r="B18" s="21" t="s">
        <v>70</v>
      </c>
      <c r="C18" s="24">
        <v>44.44</v>
      </c>
      <c r="D18" s="21">
        <v>2.5499999999999998</v>
      </c>
      <c r="E18" s="21" t="s">
        <v>76</v>
      </c>
      <c r="F18" s="21" t="s">
        <v>68</v>
      </c>
      <c r="G18" s="21" t="s">
        <v>77</v>
      </c>
      <c r="H18" s="21" t="s">
        <v>41</v>
      </c>
    </row>
    <row r="19" spans="1:8" x14ac:dyDescent="0.3">
      <c r="A19" s="23">
        <v>45323</v>
      </c>
      <c r="B19" s="21" t="s">
        <v>84</v>
      </c>
      <c r="C19" s="24">
        <v>3.72</v>
      </c>
      <c r="D19" s="21" t="s">
        <v>85</v>
      </c>
      <c r="E19" s="21" t="s">
        <v>67</v>
      </c>
      <c r="F19" s="21" t="s">
        <v>68</v>
      </c>
      <c r="G19" s="21" t="s">
        <v>56</v>
      </c>
      <c r="H19" s="21" t="s">
        <v>29</v>
      </c>
    </row>
    <row r="20" spans="1:8" x14ac:dyDescent="0.3">
      <c r="A20" s="23">
        <v>45627</v>
      </c>
      <c r="B20" s="21" t="s">
        <v>117</v>
      </c>
      <c r="C20" s="24">
        <v>1.31</v>
      </c>
      <c r="D20" s="21">
        <v>2.7</v>
      </c>
      <c r="E20" s="21" t="s">
        <v>67</v>
      </c>
      <c r="F20" s="21" t="s">
        <v>77</v>
      </c>
      <c r="G20" s="21" t="s">
        <v>68</v>
      </c>
      <c r="H20" s="21" t="s">
        <v>53</v>
      </c>
    </row>
    <row r="21" spans="1:8" x14ac:dyDescent="0.3">
      <c r="A21" s="23">
        <v>45474</v>
      </c>
      <c r="B21" s="21" t="s">
        <v>136</v>
      </c>
      <c r="C21" s="24">
        <v>1.29</v>
      </c>
      <c r="D21" s="21">
        <v>2.7</v>
      </c>
      <c r="E21" s="21" t="s">
        <v>67</v>
      </c>
      <c r="F21" s="21" t="s">
        <v>77</v>
      </c>
      <c r="G21" s="21" t="s">
        <v>68</v>
      </c>
      <c r="H21" s="21" t="s">
        <v>146</v>
      </c>
    </row>
    <row r="22" spans="1:8" x14ac:dyDescent="0.3">
      <c r="A22" s="23">
        <v>45505</v>
      </c>
      <c r="B22" s="21" t="s">
        <v>136</v>
      </c>
      <c r="C22" s="24">
        <v>2.0699999999999998</v>
      </c>
      <c r="D22" s="21">
        <v>2.5</v>
      </c>
      <c r="E22" s="21" t="s">
        <v>67</v>
      </c>
      <c r="F22" s="21" t="s">
        <v>77</v>
      </c>
      <c r="G22" s="21" t="s">
        <v>68</v>
      </c>
      <c r="H22" s="21" t="s">
        <v>146</v>
      </c>
    </row>
    <row r="23" spans="1:8" x14ac:dyDescent="0.3">
      <c r="A23" s="23">
        <v>45536</v>
      </c>
      <c r="B23" s="21" t="s">
        <v>46</v>
      </c>
      <c r="C23" s="24">
        <v>1.1200000000000001</v>
      </c>
      <c r="D23" s="21">
        <v>2.7</v>
      </c>
      <c r="E23" s="21" t="s">
        <v>67</v>
      </c>
      <c r="F23" s="21" t="s">
        <v>77</v>
      </c>
      <c r="G23" s="21" t="s">
        <v>68</v>
      </c>
      <c r="H23" s="21" t="s">
        <v>146</v>
      </c>
    </row>
    <row r="24" spans="1:8" x14ac:dyDescent="0.3">
      <c r="A24" s="23">
        <v>45566</v>
      </c>
      <c r="B24" s="21" t="s">
        <v>46</v>
      </c>
      <c r="C24" s="24">
        <v>1.7</v>
      </c>
      <c r="D24" s="21">
        <v>2.5</v>
      </c>
      <c r="E24" s="21" t="s">
        <v>67</v>
      </c>
      <c r="F24" s="21" t="s">
        <v>77</v>
      </c>
      <c r="G24" s="21" t="s">
        <v>68</v>
      </c>
      <c r="H24" s="21" t="s">
        <v>146</v>
      </c>
    </row>
    <row r="25" spans="1:8" x14ac:dyDescent="0.3">
      <c r="A25" s="23">
        <v>45597</v>
      </c>
      <c r="B25" s="21" t="s">
        <v>46</v>
      </c>
      <c r="C25" s="24">
        <v>1.71</v>
      </c>
      <c r="D25" s="21">
        <v>2.5</v>
      </c>
      <c r="E25" s="21" t="s">
        <v>67</v>
      </c>
      <c r="F25" s="21" t="s">
        <v>77</v>
      </c>
      <c r="G25" s="21" t="s">
        <v>68</v>
      </c>
      <c r="H25" s="21" t="s">
        <v>146</v>
      </c>
    </row>
    <row r="26" spans="1:8" x14ac:dyDescent="0.3">
      <c r="A26" s="26" t="s">
        <v>101</v>
      </c>
      <c r="B26" s="26" t="s">
        <v>56</v>
      </c>
      <c r="C26" s="27">
        <v>229.9</v>
      </c>
      <c r="D26" s="26"/>
      <c r="E26" s="26" t="s">
        <v>56</v>
      </c>
      <c r="F26" s="26" t="s">
        <v>56</v>
      </c>
      <c r="G26" s="26" t="s">
        <v>56</v>
      </c>
      <c r="H26" s="26"/>
    </row>
    <row r="27" spans="1:8" x14ac:dyDescent="0.3">
      <c r="A27" s="21" t="s">
        <v>132</v>
      </c>
      <c r="B27" s="21" t="s">
        <v>112</v>
      </c>
      <c r="C27" s="24" t="s">
        <v>56</v>
      </c>
      <c r="D27" s="21" t="s">
        <v>56</v>
      </c>
      <c r="E27" s="21" t="s">
        <v>56</v>
      </c>
      <c r="F27" s="21" t="s">
        <v>56</v>
      </c>
      <c r="G27" s="21" t="s">
        <v>56</v>
      </c>
    </row>
    <row r="28" spans="1:8" x14ac:dyDescent="0.3">
      <c r="A28" s="21" t="s">
        <v>57</v>
      </c>
      <c r="B28" s="21" t="s">
        <v>58</v>
      </c>
      <c r="C28" s="24" t="s">
        <v>59</v>
      </c>
      <c r="D28" s="21" t="s">
        <v>60</v>
      </c>
      <c r="E28" s="21" t="s">
        <v>61</v>
      </c>
      <c r="F28" s="21" t="s">
        <v>62</v>
      </c>
      <c r="G28" s="21" t="s">
        <v>63</v>
      </c>
    </row>
    <row r="29" spans="1:8" x14ac:dyDescent="0.3">
      <c r="A29" s="23">
        <v>45293</v>
      </c>
      <c r="B29" s="21" t="s">
        <v>84</v>
      </c>
      <c r="C29" s="24">
        <v>9.36</v>
      </c>
      <c r="D29" s="21" t="s">
        <v>85</v>
      </c>
      <c r="E29" s="21" t="s">
        <v>67</v>
      </c>
      <c r="F29" s="21" t="s">
        <v>68</v>
      </c>
      <c r="G29" s="21" t="s">
        <v>56</v>
      </c>
      <c r="H29" s="21" t="s">
        <v>29</v>
      </c>
    </row>
    <row r="30" spans="1:8" x14ac:dyDescent="0.3">
      <c r="A30" s="23">
        <v>45324</v>
      </c>
      <c r="B30" s="21" t="s">
        <v>65</v>
      </c>
      <c r="C30" s="24">
        <v>28.49</v>
      </c>
      <c r="D30" s="21">
        <v>3.2</v>
      </c>
      <c r="E30" s="21" t="s">
        <v>67</v>
      </c>
      <c r="F30" s="21" t="s">
        <v>68</v>
      </c>
      <c r="G30" s="21" t="s">
        <v>56</v>
      </c>
      <c r="H30" s="21" t="s">
        <v>29</v>
      </c>
    </row>
    <row r="31" spans="1:8" x14ac:dyDescent="0.3">
      <c r="A31" s="23">
        <v>45353</v>
      </c>
      <c r="B31" s="21" t="s">
        <v>116</v>
      </c>
      <c r="C31" s="24">
        <v>6.88</v>
      </c>
      <c r="D31" s="21">
        <v>2.65</v>
      </c>
      <c r="E31" s="21" t="s">
        <v>67</v>
      </c>
      <c r="F31" s="21" t="s">
        <v>68</v>
      </c>
      <c r="G31" s="21" t="s">
        <v>56</v>
      </c>
      <c r="H31" s="21" t="s">
        <v>53</v>
      </c>
    </row>
    <row r="32" spans="1:8" x14ac:dyDescent="0.3">
      <c r="A32" s="23">
        <v>45384</v>
      </c>
      <c r="B32" s="21" t="s">
        <v>70</v>
      </c>
      <c r="C32" s="24">
        <v>40.130000000000003</v>
      </c>
      <c r="D32" s="21">
        <v>2.85</v>
      </c>
      <c r="E32" s="21" t="s">
        <v>71</v>
      </c>
      <c r="F32" s="21" t="s">
        <v>68</v>
      </c>
      <c r="G32" s="21" t="s">
        <v>77</v>
      </c>
      <c r="H32" s="21" t="s">
        <v>41</v>
      </c>
    </row>
    <row r="33" spans="1:8" x14ac:dyDescent="0.3">
      <c r="A33" s="23">
        <v>45414</v>
      </c>
      <c r="B33" s="21" t="s">
        <v>70</v>
      </c>
      <c r="C33" s="24">
        <v>19.510000000000002</v>
      </c>
      <c r="D33" s="21">
        <v>3.15</v>
      </c>
      <c r="E33" s="21" t="s">
        <v>71</v>
      </c>
      <c r="F33" s="21" t="s">
        <v>68</v>
      </c>
      <c r="G33" s="21" t="s">
        <v>77</v>
      </c>
      <c r="H33" s="21" t="s">
        <v>41</v>
      </c>
    </row>
    <row r="34" spans="1:8" x14ac:dyDescent="0.3">
      <c r="A34" s="23">
        <v>45445</v>
      </c>
      <c r="B34" s="21" t="s">
        <v>46</v>
      </c>
      <c r="C34" s="24">
        <v>1.27</v>
      </c>
      <c r="D34" s="21">
        <v>2.85</v>
      </c>
      <c r="E34" s="21" t="s">
        <v>67</v>
      </c>
      <c r="F34" s="21" t="s">
        <v>77</v>
      </c>
      <c r="G34" s="21" t="s">
        <v>68</v>
      </c>
      <c r="H34" s="21" t="s">
        <v>146</v>
      </c>
    </row>
    <row r="35" spans="1:8" x14ac:dyDescent="0.3">
      <c r="A35" s="23">
        <v>45475</v>
      </c>
      <c r="B35" s="21" t="s">
        <v>136</v>
      </c>
      <c r="C35" s="24">
        <v>1.34</v>
      </c>
      <c r="D35" s="21">
        <v>2.85</v>
      </c>
      <c r="E35" s="21" t="s">
        <v>67</v>
      </c>
      <c r="F35" s="21" t="s">
        <v>77</v>
      </c>
      <c r="G35" s="21" t="s">
        <v>68</v>
      </c>
      <c r="H35" s="21" t="s">
        <v>146</v>
      </c>
    </row>
    <row r="36" spans="1:8" x14ac:dyDescent="0.3">
      <c r="A36" s="23">
        <v>45506</v>
      </c>
      <c r="B36" s="21" t="s">
        <v>65</v>
      </c>
      <c r="C36" s="24">
        <v>2.15</v>
      </c>
      <c r="D36" s="21">
        <v>2.85</v>
      </c>
      <c r="E36" s="21" t="s">
        <v>67</v>
      </c>
      <c r="F36" s="21" t="s">
        <v>68</v>
      </c>
      <c r="G36" s="21" t="s">
        <v>56</v>
      </c>
      <c r="H36" s="21" t="s">
        <v>29</v>
      </c>
    </row>
    <row r="37" spans="1:8" x14ac:dyDescent="0.3">
      <c r="A37" s="23">
        <v>45537</v>
      </c>
      <c r="B37" s="21" t="s">
        <v>70</v>
      </c>
      <c r="C37" s="24">
        <v>15.5</v>
      </c>
      <c r="D37" s="21">
        <v>2.8</v>
      </c>
      <c r="E37" s="21" t="s">
        <v>71</v>
      </c>
      <c r="F37" s="21" t="s">
        <v>68</v>
      </c>
      <c r="G37" s="21" t="s">
        <v>77</v>
      </c>
      <c r="H37" s="21" t="s">
        <v>41</v>
      </c>
    </row>
    <row r="38" spans="1:8" x14ac:dyDescent="0.3">
      <c r="A38" s="23">
        <v>45567</v>
      </c>
      <c r="B38" s="21" t="s">
        <v>70</v>
      </c>
      <c r="C38" s="24">
        <v>28.78</v>
      </c>
      <c r="D38" s="21">
        <v>2.8</v>
      </c>
      <c r="E38" s="21" t="s">
        <v>71</v>
      </c>
      <c r="F38" s="21" t="s">
        <v>68</v>
      </c>
      <c r="G38" s="21" t="s">
        <v>77</v>
      </c>
      <c r="H38" s="21" t="s">
        <v>41</v>
      </c>
    </row>
    <row r="39" spans="1:8" x14ac:dyDescent="0.3">
      <c r="A39" s="26" t="s">
        <v>101</v>
      </c>
      <c r="B39" s="26" t="s">
        <v>56</v>
      </c>
      <c r="C39" s="27">
        <v>153.41</v>
      </c>
      <c r="D39" s="26" t="s">
        <v>56</v>
      </c>
      <c r="E39" s="26" t="s">
        <v>56</v>
      </c>
      <c r="F39" s="26" t="s">
        <v>56</v>
      </c>
      <c r="G39" s="26" t="s">
        <v>56</v>
      </c>
      <c r="H39" s="26"/>
    </row>
    <row r="40" spans="1:8" x14ac:dyDescent="0.3">
      <c r="A40" s="21" t="s">
        <v>135</v>
      </c>
      <c r="B40" s="21" t="s">
        <v>121</v>
      </c>
      <c r="C40" s="24" t="s">
        <v>56</v>
      </c>
      <c r="D40" s="21" t="s">
        <v>56</v>
      </c>
      <c r="E40" s="21" t="s">
        <v>56</v>
      </c>
      <c r="F40" s="21" t="s">
        <v>56</v>
      </c>
      <c r="G40" s="21" t="s">
        <v>56</v>
      </c>
    </row>
    <row r="41" spans="1:8" x14ac:dyDescent="0.3">
      <c r="A41" s="21" t="s">
        <v>57</v>
      </c>
      <c r="B41" s="21" t="s">
        <v>58</v>
      </c>
      <c r="C41" s="24" t="s">
        <v>59</v>
      </c>
      <c r="D41" s="21" t="s">
        <v>60</v>
      </c>
      <c r="E41" s="21" t="s">
        <v>61</v>
      </c>
      <c r="F41" s="21" t="s">
        <v>62</v>
      </c>
      <c r="G41" s="21" t="s">
        <v>63</v>
      </c>
    </row>
    <row r="42" spans="1:8" x14ac:dyDescent="0.3">
      <c r="A42" s="23">
        <v>45294</v>
      </c>
      <c r="B42" s="21" t="s">
        <v>143</v>
      </c>
      <c r="C42" s="24">
        <v>10.59</v>
      </c>
      <c r="D42" s="21" t="s">
        <v>85</v>
      </c>
      <c r="E42" s="21" t="s">
        <v>76</v>
      </c>
      <c r="F42" s="21" t="s">
        <v>68</v>
      </c>
      <c r="G42" s="21" t="s">
        <v>56</v>
      </c>
      <c r="H42" s="21" t="s">
        <v>29</v>
      </c>
    </row>
    <row r="43" spans="1:8" x14ac:dyDescent="0.3">
      <c r="A43" s="23">
        <v>45325</v>
      </c>
      <c r="B43" s="21" t="s">
        <v>143</v>
      </c>
      <c r="C43" s="24">
        <v>5.86</v>
      </c>
      <c r="D43" s="21" t="s">
        <v>85</v>
      </c>
      <c r="E43" s="21" t="s">
        <v>82</v>
      </c>
      <c r="F43" s="21" t="s">
        <v>68</v>
      </c>
      <c r="G43" s="21" t="s">
        <v>56</v>
      </c>
      <c r="H43" s="21" t="s">
        <v>29</v>
      </c>
    </row>
    <row r="44" spans="1:8" x14ac:dyDescent="0.3">
      <c r="A44" s="23">
        <v>45354</v>
      </c>
      <c r="B44" s="21" t="s">
        <v>65</v>
      </c>
      <c r="C44" s="24">
        <v>20.21</v>
      </c>
      <c r="D44" s="21">
        <v>2.7</v>
      </c>
      <c r="E44" s="21" t="s">
        <v>107</v>
      </c>
      <c r="F44" s="21" t="s">
        <v>68</v>
      </c>
      <c r="G44" s="21" t="s">
        <v>56</v>
      </c>
      <c r="H44" s="21" t="s">
        <v>29</v>
      </c>
    </row>
    <row r="45" spans="1:8" x14ac:dyDescent="0.3">
      <c r="A45" s="23">
        <v>45385</v>
      </c>
      <c r="B45" s="21" t="s">
        <v>70</v>
      </c>
      <c r="C45" s="24">
        <v>20.21</v>
      </c>
      <c r="D45" s="21">
        <v>2.8</v>
      </c>
      <c r="E45" s="21" t="s">
        <v>76</v>
      </c>
      <c r="F45" s="21" t="s">
        <v>68</v>
      </c>
      <c r="G45" s="21" t="s">
        <v>56</v>
      </c>
      <c r="H45" s="21" t="s">
        <v>41</v>
      </c>
    </row>
    <row r="46" spans="1:8" x14ac:dyDescent="0.3">
      <c r="A46" s="23">
        <v>45415</v>
      </c>
      <c r="B46" s="21" t="s">
        <v>70</v>
      </c>
      <c r="C46" s="24">
        <v>34.049999999999997</v>
      </c>
      <c r="D46" s="21">
        <v>2.8</v>
      </c>
      <c r="E46" s="21" t="s">
        <v>76</v>
      </c>
      <c r="F46" s="21" t="s">
        <v>68</v>
      </c>
      <c r="G46" s="21" t="s">
        <v>56</v>
      </c>
      <c r="H46" s="21" t="s">
        <v>41</v>
      </c>
    </row>
    <row r="47" spans="1:8" x14ac:dyDescent="0.3">
      <c r="A47" s="23">
        <v>45446</v>
      </c>
      <c r="B47" s="21" t="s">
        <v>144</v>
      </c>
      <c r="C47" s="24">
        <v>4.1900000000000004</v>
      </c>
      <c r="D47" s="21">
        <v>2.6</v>
      </c>
      <c r="E47" s="21" t="s">
        <v>67</v>
      </c>
      <c r="F47" s="21" t="s">
        <v>77</v>
      </c>
      <c r="G47" s="21" t="s">
        <v>68</v>
      </c>
      <c r="H47" s="21" t="s">
        <v>53</v>
      </c>
    </row>
    <row r="48" spans="1:8" x14ac:dyDescent="0.3">
      <c r="A48" s="23">
        <v>45476</v>
      </c>
      <c r="B48" s="21" t="s">
        <v>46</v>
      </c>
      <c r="C48" s="24">
        <v>2.0299999999999998</v>
      </c>
      <c r="D48" s="21">
        <v>2.6</v>
      </c>
      <c r="E48" s="21" t="s">
        <v>67</v>
      </c>
      <c r="F48" s="21" t="s">
        <v>77</v>
      </c>
      <c r="G48" s="21" t="s">
        <v>68</v>
      </c>
      <c r="H48" s="21" t="s">
        <v>146</v>
      </c>
    </row>
    <row r="49" spans="1:8" x14ac:dyDescent="0.3">
      <c r="A49" s="23">
        <v>45507</v>
      </c>
      <c r="B49" s="21" t="s">
        <v>79</v>
      </c>
      <c r="C49" s="24">
        <v>2.0099999999999998</v>
      </c>
      <c r="D49" s="21">
        <v>2.6</v>
      </c>
      <c r="E49" s="21" t="s">
        <v>67</v>
      </c>
      <c r="F49" s="21" t="s">
        <v>77</v>
      </c>
      <c r="G49" s="21" t="s">
        <v>68</v>
      </c>
      <c r="H49" s="21" t="s">
        <v>19</v>
      </c>
    </row>
    <row r="50" spans="1:8" x14ac:dyDescent="0.3">
      <c r="A50" s="23">
        <v>45538</v>
      </c>
      <c r="B50" s="21" t="s">
        <v>46</v>
      </c>
      <c r="C50" s="24">
        <v>1.78</v>
      </c>
      <c r="D50" s="21">
        <v>2.6</v>
      </c>
      <c r="E50" s="21" t="s">
        <v>67</v>
      </c>
      <c r="F50" s="21" t="s">
        <v>77</v>
      </c>
      <c r="G50" s="21" t="s">
        <v>68</v>
      </c>
      <c r="H50" s="21" t="s">
        <v>146</v>
      </c>
    </row>
    <row r="51" spans="1:8" x14ac:dyDescent="0.3">
      <c r="A51" s="23">
        <v>45568</v>
      </c>
      <c r="B51" s="21" t="s">
        <v>70</v>
      </c>
      <c r="C51" s="24">
        <v>13.67</v>
      </c>
      <c r="D51" s="21">
        <v>2.8</v>
      </c>
      <c r="E51" s="21" t="s">
        <v>76</v>
      </c>
      <c r="F51" s="21" t="s">
        <v>68</v>
      </c>
      <c r="G51" s="21" t="s">
        <v>56</v>
      </c>
      <c r="H51" s="21" t="s">
        <v>41</v>
      </c>
    </row>
    <row r="52" spans="1:8" x14ac:dyDescent="0.3">
      <c r="A52" s="23">
        <v>45599</v>
      </c>
      <c r="B52" s="21" t="s">
        <v>70</v>
      </c>
      <c r="C52" s="24">
        <v>26.92</v>
      </c>
      <c r="D52" s="21">
        <v>2.8</v>
      </c>
      <c r="E52" s="21" t="s">
        <v>76</v>
      </c>
      <c r="F52" s="21" t="s">
        <v>68</v>
      </c>
      <c r="G52" s="21" t="s">
        <v>56</v>
      </c>
      <c r="H52" s="21" t="s">
        <v>41</v>
      </c>
    </row>
    <row r="53" spans="1:8" x14ac:dyDescent="0.3">
      <c r="A53" s="26" t="s">
        <v>101</v>
      </c>
      <c r="B53" s="26" t="s">
        <v>56</v>
      </c>
      <c r="C53" s="27">
        <v>141.52000000000001</v>
      </c>
      <c r="D53" s="26" t="s">
        <v>56</v>
      </c>
      <c r="E53" s="26" t="s">
        <v>56</v>
      </c>
      <c r="F53" s="26" t="s">
        <v>56</v>
      </c>
      <c r="G53" s="26" t="s">
        <v>56</v>
      </c>
      <c r="H53" s="26"/>
    </row>
  </sheetData>
  <sortState xmlns:xlrd2="http://schemas.microsoft.com/office/spreadsheetml/2017/richdata2" ref="A13:J27">
    <sortCondition ref="B13:B27"/>
  </sortState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3"/>
  <sheetViews>
    <sheetView topLeftCell="A10" workbookViewId="0">
      <selection activeCell="I3" sqref="I3"/>
    </sheetView>
  </sheetViews>
  <sheetFormatPr defaultColWidth="9.109375" defaultRowHeight="14.4" x14ac:dyDescent="0.3"/>
  <cols>
    <col min="3" max="8" width="9.109375" customWidth="1"/>
  </cols>
  <sheetData>
    <row r="1" spans="1:10" ht="18" x14ac:dyDescent="0.35">
      <c r="A1" s="40" t="s">
        <v>151</v>
      </c>
    </row>
    <row r="2" spans="1:10" x14ac:dyDescent="0.3">
      <c r="A2" t="s">
        <v>127</v>
      </c>
      <c r="B2" t="s">
        <v>128</v>
      </c>
      <c r="C2" t="s">
        <v>56</v>
      </c>
      <c r="D2" t="s">
        <v>56</v>
      </c>
      <c r="E2" t="s">
        <v>56</v>
      </c>
      <c r="F2" t="s">
        <v>56</v>
      </c>
      <c r="G2" t="s">
        <v>56</v>
      </c>
    </row>
    <row r="3" spans="1:10" x14ac:dyDescent="0.3">
      <c r="A3" t="s">
        <v>57</v>
      </c>
      <c r="B3" t="s">
        <v>58</v>
      </c>
      <c r="C3" t="s">
        <v>59</v>
      </c>
      <c r="D3" t="s">
        <v>60</v>
      </c>
      <c r="E3" t="s">
        <v>61</v>
      </c>
      <c r="F3" t="s">
        <v>62</v>
      </c>
      <c r="G3" t="s">
        <v>63</v>
      </c>
      <c r="I3" t="s">
        <v>147</v>
      </c>
    </row>
    <row r="4" spans="1:10" x14ac:dyDescent="0.3">
      <c r="A4" t="s">
        <v>64</v>
      </c>
      <c r="B4" t="s">
        <v>84</v>
      </c>
      <c r="C4">
        <v>6.02</v>
      </c>
      <c r="D4" t="s">
        <v>85</v>
      </c>
      <c r="E4" t="s">
        <v>82</v>
      </c>
      <c r="F4" t="s">
        <v>68</v>
      </c>
      <c r="G4" t="s">
        <v>56</v>
      </c>
      <c r="I4" t="s">
        <v>29</v>
      </c>
    </row>
    <row r="5" spans="1:10" x14ac:dyDescent="0.3">
      <c r="A5" t="s">
        <v>69</v>
      </c>
      <c r="B5" t="s">
        <v>73</v>
      </c>
      <c r="C5">
        <v>6.04</v>
      </c>
      <c r="D5">
        <v>2.15</v>
      </c>
      <c r="E5" t="s">
        <v>129</v>
      </c>
      <c r="F5" t="s">
        <v>77</v>
      </c>
      <c r="G5" t="s">
        <v>56</v>
      </c>
      <c r="I5" t="s">
        <v>53</v>
      </c>
    </row>
    <row r="6" spans="1:10" x14ac:dyDescent="0.3">
      <c r="A6" t="s">
        <v>72</v>
      </c>
      <c r="B6" t="s">
        <v>73</v>
      </c>
      <c r="C6">
        <v>16.420000000000002</v>
      </c>
      <c r="D6">
        <v>2.2000000000000002</v>
      </c>
      <c r="E6" t="s">
        <v>76</v>
      </c>
      <c r="F6" t="s">
        <v>68</v>
      </c>
      <c r="G6" t="s">
        <v>56</v>
      </c>
      <c r="I6" t="s">
        <v>53</v>
      </c>
    </row>
    <row r="7" spans="1:10" x14ac:dyDescent="0.3">
      <c r="A7" t="s">
        <v>74</v>
      </c>
      <c r="B7" t="s">
        <v>46</v>
      </c>
      <c r="C7">
        <v>2.0099999999999998</v>
      </c>
      <c r="D7">
        <v>2.1</v>
      </c>
      <c r="E7" t="s">
        <v>76</v>
      </c>
      <c r="F7" t="s">
        <v>68</v>
      </c>
      <c r="G7" t="s">
        <v>56</v>
      </c>
      <c r="I7" t="s">
        <v>146</v>
      </c>
    </row>
    <row r="8" spans="1:10" x14ac:dyDescent="0.3">
      <c r="A8" t="s">
        <v>78</v>
      </c>
      <c r="B8" t="s">
        <v>73</v>
      </c>
      <c r="C8">
        <v>8.73</v>
      </c>
      <c r="D8">
        <v>2.1</v>
      </c>
      <c r="E8" t="s">
        <v>76</v>
      </c>
      <c r="F8" t="s">
        <v>68</v>
      </c>
      <c r="G8" t="s">
        <v>56</v>
      </c>
      <c r="I8" t="s">
        <v>53</v>
      </c>
    </row>
    <row r="9" spans="1:10" x14ac:dyDescent="0.3">
      <c r="A9" t="s">
        <v>80</v>
      </c>
      <c r="B9" t="s">
        <v>73</v>
      </c>
      <c r="C9">
        <v>17.34</v>
      </c>
      <c r="D9">
        <v>2.2999999999999998</v>
      </c>
      <c r="E9" t="s">
        <v>76</v>
      </c>
      <c r="F9" t="s">
        <v>68</v>
      </c>
      <c r="G9" t="s">
        <v>56</v>
      </c>
      <c r="I9" t="s">
        <v>53</v>
      </c>
    </row>
    <row r="10" spans="1:10" x14ac:dyDescent="0.3">
      <c r="A10" t="s">
        <v>81</v>
      </c>
      <c r="B10" t="s">
        <v>130</v>
      </c>
      <c r="C10">
        <v>1.65</v>
      </c>
      <c r="D10">
        <v>0.9</v>
      </c>
      <c r="E10" t="s">
        <v>131</v>
      </c>
      <c r="F10" t="s">
        <v>131</v>
      </c>
      <c r="G10" t="s">
        <v>56</v>
      </c>
    </row>
    <row r="11" spans="1:10" x14ac:dyDescent="0.3">
      <c r="A11" s="42" t="s">
        <v>101</v>
      </c>
      <c r="B11" s="42" t="s">
        <v>56</v>
      </c>
      <c r="C11" s="42">
        <v>58.21</v>
      </c>
      <c r="D11" s="42" t="s">
        <v>56</v>
      </c>
      <c r="E11" s="42" t="s">
        <v>56</v>
      </c>
      <c r="F11" s="42" t="s">
        <v>56</v>
      </c>
      <c r="G11" s="42" t="s">
        <v>56</v>
      </c>
      <c r="H11" s="42"/>
      <c r="I11" s="42"/>
      <c r="J11" s="42"/>
    </row>
    <row r="12" spans="1:10" x14ac:dyDescent="0.3">
      <c r="A12" t="s">
        <v>132</v>
      </c>
      <c r="B12" t="s">
        <v>112</v>
      </c>
      <c r="C12" t="s">
        <v>56</v>
      </c>
      <c r="D12" t="s">
        <v>56</v>
      </c>
      <c r="E12" t="s">
        <v>56</v>
      </c>
      <c r="F12" t="s">
        <v>56</v>
      </c>
      <c r="G12" t="s">
        <v>56</v>
      </c>
    </row>
    <row r="13" spans="1:10" x14ac:dyDescent="0.3">
      <c r="A13" t="s">
        <v>57</v>
      </c>
      <c r="B13" t="s">
        <v>58</v>
      </c>
      <c r="C13" t="s">
        <v>59</v>
      </c>
      <c r="D13" t="s">
        <v>60</v>
      </c>
      <c r="E13" t="s">
        <v>61</v>
      </c>
      <c r="F13" t="s">
        <v>62</v>
      </c>
      <c r="G13" t="s">
        <v>63</v>
      </c>
    </row>
    <row r="14" spans="1:10" x14ac:dyDescent="0.3">
      <c r="A14" s="41">
        <v>45293</v>
      </c>
      <c r="B14" t="s">
        <v>84</v>
      </c>
      <c r="C14">
        <v>2.98</v>
      </c>
      <c r="D14" t="s">
        <v>85</v>
      </c>
      <c r="E14" t="s">
        <v>76</v>
      </c>
      <c r="F14" t="s">
        <v>68</v>
      </c>
      <c r="G14" t="s">
        <v>56</v>
      </c>
      <c r="I14" t="s">
        <v>29</v>
      </c>
    </row>
    <row r="15" spans="1:10" x14ac:dyDescent="0.3">
      <c r="A15" s="41">
        <v>45324</v>
      </c>
      <c r="B15" t="s">
        <v>65</v>
      </c>
      <c r="C15">
        <v>9.0399999999999991</v>
      </c>
      <c r="D15">
        <v>3.2</v>
      </c>
      <c r="E15" t="s">
        <v>67</v>
      </c>
      <c r="F15" t="s">
        <v>68</v>
      </c>
      <c r="G15" t="s">
        <v>56</v>
      </c>
      <c r="I15" t="s">
        <v>29</v>
      </c>
    </row>
    <row r="16" spans="1:10" x14ac:dyDescent="0.3">
      <c r="A16" s="41">
        <v>45353</v>
      </c>
      <c r="B16" t="s">
        <v>133</v>
      </c>
      <c r="C16">
        <v>25.34</v>
      </c>
      <c r="D16">
        <v>3.3</v>
      </c>
      <c r="E16" t="s">
        <v>76</v>
      </c>
      <c r="F16" t="s">
        <v>68</v>
      </c>
      <c r="G16" t="s">
        <v>56</v>
      </c>
      <c r="I16" t="s">
        <v>21</v>
      </c>
    </row>
    <row r="17" spans="1:10" x14ac:dyDescent="0.3">
      <c r="A17" s="41">
        <v>45384</v>
      </c>
      <c r="B17" t="s">
        <v>133</v>
      </c>
      <c r="C17">
        <v>16.510000000000002</v>
      </c>
      <c r="D17">
        <v>2.95</v>
      </c>
      <c r="E17" t="s">
        <v>76</v>
      </c>
      <c r="F17" t="s">
        <v>68</v>
      </c>
      <c r="G17" t="s">
        <v>56</v>
      </c>
      <c r="I17" t="s">
        <v>21</v>
      </c>
    </row>
    <row r="18" spans="1:10" x14ac:dyDescent="0.3">
      <c r="A18" s="41">
        <v>45414</v>
      </c>
      <c r="B18" t="s">
        <v>133</v>
      </c>
      <c r="C18">
        <v>41.7</v>
      </c>
      <c r="D18">
        <v>2.95</v>
      </c>
      <c r="E18" t="s">
        <v>76</v>
      </c>
      <c r="F18" t="s">
        <v>68</v>
      </c>
      <c r="G18" t="s">
        <v>56</v>
      </c>
      <c r="I18" t="s">
        <v>21</v>
      </c>
    </row>
    <row r="19" spans="1:10" x14ac:dyDescent="0.3">
      <c r="A19" s="41">
        <v>45445</v>
      </c>
      <c r="B19" t="s">
        <v>133</v>
      </c>
      <c r="C19">
        <v>5.77</v>
      </c>
      <c r="D19">
        <v>3.15</v>
      </c>
      <c r="E19" t="s">
        <v>76</v>
      </c>
      <c r="F19" t="s">
        <v>68</v>
      </c>
      <c r="G19" t="s">
        <v>56</v>
      </c>
      <c r="I19" t="s">
        <v>21</v>
      </c>
    </row>
    <row r="20" spans="1:10" x14ac:dyDescent="0.3">
      <c r="A20" s="41">
        <v>45475</v>
      </c>
      <c r="B20" t="s">
        <v>73</v>
      </c>
      <c r="C20">
        <v>9.89</v>
      </c>
      <c r="D20">
        <v>3.15</v>
      </c>
      <c r="E20" t="s">
        <v>76</v>
      </c>
      <c r="F20" t="s">
        <v>68</v>
      </c>
      <c r="G20" t="s">
        <v>56</v>
      </c>
      <c r="I20" t="s">
        <v>53</v>
      </c>
    </row>
    <row r="21" spans="1:10" x14ac:dyDescent="0.3">
      <c r="A21" s="41">
        <v>45506</v>
      </c>
      <c r="B21" t="s">
        <v>70</v>
      </c>
      <c r="C21">
        <v>28.64</v>
      </c>
      <c r="D21">
        <v>2.8</v>
      </c>
      <c r="E21" t="s">
        <v>71</v>
      </c>
      <c r="F21" t="s">
        <v>68</v>
      </c>
      <c r="G21" t="s">
        <v>56</v>
      </c>
      <c r="I21" t="s">
        <v>41</v>
      </c>
    </row>
    <row r="22" spans="1:10" x14ac:dyDescent="0.3">
      <c r="A22" s="41">
        <v>45537</v>
      </c>
      <c r="B22" t="s">
        <v>65</v>
      </c>
      <c r="C22">
        <v>11.54</v>
      </c>
      <c r="D22">
        <v>3.15</v>
      </c>
      <c r="E22" t="s">
        <v>76</v>
      </c>
      <c r="F22" t="s">
        <v>68</v>
      </c>
      <c r="G22" t="s">
        <v>56</v>
      </c>
      <c r="I22" t="s">
        <v>29</v>
      </c>
    </row>
    <row r="23" spans="1:10" x14ac:dyDescent="0.3">
      <c r="A23" s="41">
        <v>45567</v>
      </c>
      <c r="B23" t="s">
        <v>134</v>
      </c>
      <c r="C23">
        <v>6.69</v>
      </c>
      <c r="D23">
        <v>2.5499999999999998</v>
      </c>
      <c r="E23" t="s">
        <v>71</v>
      </c>
      <c r="F23" t="s">
        <v>68</v>
      </c>
      <c r="G23" t="s">
        <v>56</v>
      </c>
      <c r="I23" t="s">
        <v>21</v>
      </c>
    </row>
    <row r="24" spans="1:10" x14ac:dyDescent="0.3">
      <c r="A24" s="42" t="s">
        <v>101</v>
      </c>
      <c r="B24" s="42" t="s">
        <v>56</v>
      </c>
      <c r="C24" s="42">
        <v>158.1</v>
      </c>
      <c r="D24" s="42" t="s">
        <v>56</v>
      </c>
      <c r="E24" s="42" t="s">
        <v>56</v>
      </c>
      <c r="F24" s="42" t="s">
        <v>56</v>
      </c>
      <c r="G24" s="42" t="s">
        <v>56</v>
      </c>
      <c r="H24" s="42"/>
      <c r="I24" s="42"/>
      <c r="J24" s="42"/>
    </row>
    <row r="25" spans="1:10" x14ac:dyDescent="0.3">
      <c r="A25" t="s">
        <v>135</v>
      </c>
      <c r="B25" t="s">
        <v>121</v>
      </c>
      <c r="C25" t="s">
        <v>56</v>
      </c>
      <c r="D25" t="s">
        <v>56</v>
      </c>
      <c r="E25" t="s">
        <v>56</v>
      </c>
      <c r="F25" t="s">
        <v>56</v>
      </c>
      <c r="G25" t="s">
        <v>56</v>
      </c>
    </row>
    <row r="26" spans="1:10" x14ac:dyDescent="0.3">
      <c r="A26" t="s">
        <v>57</v>
      </c>
      <c r="B26" t="s">
        <v>58</v>
      </c>
      <c r="C26" t="s">
        <v>59</v>
      </c>
      <c r="D26" t="s">
        <v>60</v>
      </c>
      <c r="E26" t="s">
        <v>61</v>
      </c>
      <c r="F26" t="s">
        <v>62</v>
      </c>
      <c r="G26" t="s">
        <v>63</v>
      </c>
    </row>
    <row r="27" spans="1:10" x14ac:dyDescent="0.3">
      <c r="A27" s="41">
        <v>45294</v>
      </c>
      <c r="B27" t="s">
        <v>84</v>
      </c>
      <c r="C27">
        <v>4.87</v>
      </c>
      <c r="D27" t="s">
        <v>85</v>
      </c>
      <c r="E27" t="s">
        <v>76</v>
      </c>
      <c r="F27" t="s">
        <v>68</v>
      </c>
      <c r="G27" t="s">
        <v>56</v>
      </c>
      <c r="I27" t="s">
        <v>29</v>
      </c>
    </row>
    <row r="28" spans="1:10" x14ac:dyDescent="0.3">
      <c r="A28" s="41">
        <v>45325</v>
      </c>
      <c r="B28" t="s">
        <v>65</v>
      </c>
      <c r="C28">
        <v>13.64</v>
      </c>
      <c r="D28">
        <v>2.7</v>
      </c>
      <c r="E28" t="s">
        <v>67</v>
      </c>
      <c r="F28" t="s">
        <v>68</v>
      </c>
      <c r="G28" t="s">
        <v>56</v>
      </c>
      <c r="I28" t="s">
        <v>29</v>
      </c>
    </row>
    <row r="29" spans="1:10" x14ac:dyDescent="0.3">
      <c r="A29" s="41">
        <v>45354</v>
      </c>
      <c r="B29" t="s">
        <v>136</v>
      </c>
      <c r="C29">
        <v>1.93</v>
      </c>
      <c r="D29">
        <v>2.7</v>
      </c>
      <c r="E29" t="s">
        <v>67</v>
      </c>
      <c r="F29" t="s">
        <v>77</v>
      </c>
      <c r="G29" t="s">
        <v>68</v>
      </c>
      <c r="I29" t="s">
        <v>146</v>
      </c>
    </row>
    <row r="30" spans="1:10" x14ac:dyDescent="0.3">
      <c r="A30" s="41">
        <v>45385</v>
      </c>
      <c r="B30" t="s">
        <v>46</v>
      </c>
      <c r="C30">
        <v>1.88</v>
      </c>
      <c r="D30">
        <v>2.7</v>
      </c>
      <c r="E30" t="s">
        <v>67</v>
      </c>
      <c r="F30" t="s">
        <v>77</v>
      </c>
      <c r="G30" t="s">
        <v>68</v>
      </c>
      <c r="I30" t="s">
        <v>146</v>
      </c>
    </row>
    <row r="31" spans="1:10" x14ac:dyDescent="0.3">
      <c r="A31" s="41">
        <v>45415</v>
      </c>
      <c r="B31" t="s">
        <v>133</v>
      </c>
      <c r="C31">
        <v>68.599999999999994</v>
      </c>
      <c r="D31">
        <v>2.75</v>
      </c>
      <c r="E31" t="s">
        <v>137</v>
      </c>
      <c r="F31" t="s">
        <v>68</v>
      </c>
      <c r="G31" t="s">
        <v>56</v>
      </c>
      <c r="I31" t="s">
        <v>21</v>
      </c>
    </row>
    <row r="32" spans="1:10" x14ac:dyDescent="0.3">
      <c r="A32" s="41">
        <v>45446</v>
      </c>
      <c r="B32" t="s">
        <v>70</v>
      </c>
      <c r="C32">
        <v>34.79</v>
      </c>
      <c r="D32">
        <v>2.7</v>
      </c>
      <c r="E32" t="s">
        <v>76</v>
      </c>
      <c r="F32" t="s">
        <v>68</v>
      </c>
      <c r="G32" t="s">
        <v>56</v>
      </c>
      <c r="I32" t="s">
        <v>41</v>
      </c>
    </row>
    <row r="33" spans="1:10" x14ac:dyDescent="0.3">
      <c r="A33" s="42" t="s">
        <v>101</v>
      </c>
      <c r="B33" s="42" t="s">
        <v>56</v>
      </c>
      <c r="C33" s="42">
        <v>125.71</v>
      </c>
      <c r="D33" s="42" t="s">
        <v>56</v>
      </c>
      <c r="E33" s="42" t="s">
        <v>56</v>
      </c>
      <c r="F33" s="42" t="s">
        <v>56</v>
      </c>
      <c r="G33" s="42" t="s">
        <v>56</v>
      </c>
      <c r="H33" s="42"/>
      <c r="I33" s="42"/>
      <c r="J33" s="42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activeCell="D2" sqref="D2:D9"/>
    </sheetView>
  </sheetViews>
  <sheetFormatPr defaultRowHeight="14.4" x14ac:dyDescent="0.3"/>
  <cols>
    <col min="1" max="1" width="23.5546875" customWidth="1"/>
    <col min="2" max="2" width="9.109375" style="14"/>
    <col min="3" max="3" width="24.88671875" customWidth="1"/>
  </cols>
  <sheetData>
    <row r="1" spans="1:4" ht="18" x14ac:dyDescent="0.35">
      <c r="A1" s="40" t="s">
        <v>152</v>
      </c>
    </row>
    <row r="2" spans="1:4" x14ac:dyDescent="0.3">
      <c r="A2" t="s">
        <v>48</v>
      </c>
      <c r="D2" t="s">
        <v>147</v>
      </c>
    </row>
    <row r="3" spans="1:4" x14ac:dyDescent="0.3">
      <c r="A3" t="s">
        <v>49</v>
      </c>
      <c r="B3" s="14">
        <v>11.5</v>
      </c>
      <c r="C3" t="s">
        <v>33</v>
      </c>
      <c r="D3" t="s">
        <v>29</v>
      </c>
    </row>
    <row r="4" spans="1:4" x14ac:dyDescent="0.3">
      <c r="A4" t="s">
        <v>24</v>
      </c>
      <c r="B4" s="14">
        <v>23.63</v>
      </c>
      <c r="C4" t="s">
        <v>47</v>
      </c>
      <c r="D4" s="14" t="s">
        <v>29</v>
      </c>
    </row>
    <row r="5" spans="1:4" x14ac:dyDescent="0.3">
      <c r="A5" t="s">
        <v>24</v>
      </c>
      <c r="B5" s="14">
        <v>17.8</v>
      </c>
      <c r="C5" t="s">
        <v>47</v>
      </c>
      <c r="D5" t="s">
        <v>29</v>
      </c>
    </row>
    <row r="6" spans="1:4" x14ac:dyDescent="0.3">
      <c r="A6" t="s">
        <v>41</v>
      </c>
      <c r="B6" s="14">
        <v>22.59</v>
      </c>
      <c r="C6" t="s">
        <v>47</v>
      </c>
      <c r="D6" t="s">
        <v>153</v>
      </c>
    </row>
    <row r="7" spans="1:4" x14ac:dyDescent="0.3">
      <c r="A7" t="s">
        <v>41</v>
      </c>
      <c r="B7" s="14">
        <v>56.73</v>
      </c>
      <c r="C7" t="s">
        <v>50</v>
      </c>
      <c r="D7" t="s">
        <v>153</v>
      </c>
    </row>
    <row r="8" spans="1:4" x14ac:dyDescent="0.3">
      <c r="A8" t="s">
        <v>46</v>
      </c>
      <c r="B8" s="14">
        <v>5.6</v>
      </c>
      <c r="C8" t="s">
        <v>47</v>
      </c>
      <c r="D8" t="s">
        <v>146</v>
      </c>
    </row>
    <row r="9" spans="1:4" x14ac:dyDescent="0.3">
      <c r="A9" t="s">
        <v>51</v>
      </c>
      <c r="B9" s="14">
        <v>8.06</v>
      </c>
      <c r="C9" t="s">
        <v>47</v>
      </c>
      <c r="D9" t="s">
        <v>53</v>
      </c>
    </row>
    <row r="10" spans="1:4" x14ac:dyDescent="0.3">
      <c r="B10" s="14">
        <f>SUM(B3:B9)</f>
        <v>145.91</v>
      </c>
    </row>
    <row r="12" spans="1:4" x14ac:dyDescent="0.3">
      <c r="A12" t="s">
        <v>43</v>
      </c>
    </row>
    <row r="13" spans="1:4" x14ac:dyDescent="0.3">
      <c r="A13" t="s">
        <v>44</v>
      </c>
      <c r="B13" s="14">
        <v>11.3</v>
      </c>
      <c r="C13" t="s">
        <v>33</v>
      </c>
      <c r="D13" t="s">
        <v>29</v>
      </c>
    </row>
    <row r="14" spans="1:4" x14ac:dyDescent="0.3">
      <c r="A14" t="s">
        <v>24</v>
      </c>
      <c r="B14" s="14">
        <v>29.58</v>
      </c>
      <c r="C14" t="s">
        <v>45</v>
      </c>
      <c r="D14" t="s">
        <v>29</v>
      </c>
    </row>
    <row r="15" spans="1:4" x14ac:dyDescent="0.3">
      <c r="A15" t="s">
        <v>34</v>
      </c>
      <c r="B15" s="14">
        <v>90.36</v>
      </c>
      <c r="C15" t="s">
        <v>45</v>
      </c>
      <c r="D15" s="14" t="s">
        <v>21</v>
      </c>
    </row>
    <row r="16" spans="1:4" x14ac:dyDescent="0.3">
      <c r="A16" t="s">
        <v>46</v>
      </c>
      <c r="B16" s="14">
        <v>4.53</v>
      </c>
      <c r="C16" t="s">
        <v>47</v>
      </c>
      <c r="D16" t="s">
        <v>146</v>
      </c>
    </row>
    <row r="17" spans="1:4" x14ac:dyDescent="0.3">
      <c r="A17" t="s">
        <v>46</v>
      </c>
      <c r="B17" s="14">
        <v>3.53</v>
      </c>
      <c r="C17" t="s">
        <v>47</v>
      </c>
      <c r="D17" t="s">
        <v>146</v>
      </c>
    </row>
    <row r="18" spans="1:4" x14ac:dyDescent="0.3">
      <c r="A18" t="s">
        <v>46</v>
      </c>
      <c r="B18" s="14">
        <v>6.35</v>
      </c>
      <c r="C18" t="s">
        <v>47</v>
      </c>
      <c r="D18" t="s">
        <v>146</v>
      </c>
    </row>
    <row r="19" spans="1:4" x14ac:dyDescent="0.3">
      <c r="A19" t="s">
        <v>41</v>
      </c>
      <c r="B19" s="14">
        <v>21.13</v>
      </c>
      <c r="C19" t="s">
        <v>40</v>
      </c>
      <c r="D19" t="s">
        <v>153</v>
      </c>
    </row>
    <row r="20" spans="1:4" x14ac:dyDescent="0.3">
      <c r="A20" t="s">
        <v>41</v>
      </c>
      <c r="B20" s="14">
        <v>24.63</v>
      </c>
      <c r="C20" t="s">
        <v>40</v>
      </c>
      <c r="D20" t="s">
        <v>153</v>
      </c>
    </row>
    <row r="21" spans="1:4" x14ac:dyDescent="0.3">
      <c r="B21" s="14">
        <f>SUM(B13:B20)</f>
        <v>191.41</v>
      </c>
    </row>
    <row r="23" spans="1:4" x14ac:dyDescent="0.3">
      <c r="A23" t="s">
        <v>30</v>
      </c>
    </row>
    <row r="24" spans="1:4" x14ac:dyDescent="0.3">
      <c r="B24" s="14" t="s">
        <v>31</v>
      </c>
    </row>
    <row r="25" spans="1:4" x14ac:dyDescent="0.3">
      <c r="A25" t="s">
        <v>32</v>
      </c>
      <c r="B25" s="14">
        <v>11.8</v>
      </c>
      <c r="C25" t="s">
        <v>33</v>
      </c>
      <c r="D25" t="s">
        <v>29</v>
      </c>
    </row>
    <row r="26" spans="1:4" x14ac:dyDescent="0.3">
      <c r="A26" t="s">
        <v>34</v>
      </c>
      <c r="B26" s="14">
        <v>95.85</v>
      </c>
      <c r="C26" t="s">
        <v>35</v>
      </c>
      <c r="D26" s="14" t="s">
        <v>21</v>
      </c>
    </row>
    <row r="27" spans="1:4" x14ac:dyDescent="0.3">
      <c r="A27" t="s">
        <v>24</v>
      </c>
      <c r="B27" s="14">
        <v>22.27</v>
      </c>
      <c r="C27" t="s">
        <v>36</v>
      </c>
      <c r="D27" t="s">
        <v>29</v>
      </c>
    </row>
    <row r="28" spans="1:4" x14ac:dyDescent="0.3">
      <c r="A28" t="s">
        <v>37</v>
      </c>
      <c r="B28" s="14">
        <v>4.66</v>
      </c>
      <c r="C28" t="s">
        <v>36</v>
      </c>
      <c r="D28" t="s">
        <v>53</v>
      </c>
    </row>
    <row r="29" spans="1:4" x14ac:dyDescent="0.3">
      <c r="A29" t="s">
        <v>38</v>
      </c>
      <c r="B29" s="14">
        <v>4.8</v>
      </c>
      <c r="C29" t="s">
        <v>36</v>
      </c>
      <c r="D29" t="s">
        <v>53</v>
      </c>
    </row>
    <row r="30" spans="1:4" x14ac:dyDescent="0.3">
      <c r="A30" t="s">
        <v>39</v>
      </c>
      <c r="B30" s="14">
        <v>30.28</v>
      </c>
      <c r="C30" t="s">
        <v>40</v>
      </c>
      <c r="D30" t="s">
        <v>21</v>
      </c>
    </row>
    <row r="31" spans="1:4" x14ac:dyDescent="0.3">
      <c r="A31" t="s">
        <v>41</v>
      </c>
      <c r="B31" s="14">
        <v>31.56</v>
      </c>
      <c r="C31" t="s">
        <v>40</v>
      </c>
      <c r="D31" t="s">
        <v>153</v>
      </c>
    </row>
    <row r="32" spans="1:4" x14ac:dyDescent="0.3">
      <c r="A32" t="s">
        <v>32</v>
      </c>
      <c r="B32" s="14">
        <v>10.17</v>
      </c>
      <c r="C32" t="s">
        <v>42</v>
      </c>
      <c r="D32" t="s">
        <v>29</v>
      </c>
    </row>
    <row r="33" spans="2:2" x14ac:dyDescent="0.3">
      <c r="B33" s="14">
        <f>SUM(B25:B32)</f>
        <v>211.39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11"/>
  <sheetViews>
    <sheetView workbookViewId="0">
      <selection activeCell="I28" sqref="I28"/>
    </sheetView>
  </sheetViews>
  <sheetFormatPr defaultColWidth="9.109375" defaultRowHeight="14.4" x14ac:dyDescent="0.3"/>
  <cols>
    <col min="1" max="1" width="9.109375" style="21"/>
    <col min="2" max="2" width="27.5546875" style="21" customWidth="1"/>
    <col min="3" max="3" width="9.109375" style="31"/>
    <col min="4" max="16384" width="9.109375" style="21"/>
  </cols>
  <sheetData>
    <row r="2" spans="1:7" x14ac:dyDescent="0.3">
      <c r="A2" s="21" t="s">
        <v>162</v>
      </c>
      <c r="B2" s="21" t="s">
        <v>58</v>
      </c>
      <c r="C2" s="31" t="s">
        <v>169</v>
      </c>
      <c r="D2" s="21" t="s">
        <v>61</v>
      </c>
      <c r="G2" t="s">
        <v>147</v>
      </c>
    </row>
    <row r="3" spans="1:7" x14ac:dyDescent="0.3">
      <c r="A3" s="21">
        <v>1</v>
      </c>
      <c r="B3" s="21" t="s">
        <v>163</v>
      </c>
      <c r="C3" s="31">
        <v>7.2</v>
      </c>
      <c r="D3" s="21" t="s">
        <v>167</v>
      </c>
      <c r="G3" t="s">
        <v>29</v>
      </c>
    </row>
    <row r="4" spans="1:7" x14ac:dyDescent="0.3">
      <c r="A4" s="21">
        <v>2</v>
      </c>
      <c r="B4" s="21" t="s">
        <v>65</v>
      </c>
      <c r="C4" s="31">
        <v>7.17</v>
      </c>
      <c r="D4" s="21" t="s">
        <v>71</v>
      </c>
      <c r="G4" s="14" t="s">
        <v>29</v>
      </c>
    </row>
    <row r="5" spans="1:7" x14ac:dyDescent="0.3">
      <c r="A5" s="21">
        <v>3</v>
      </c>
      <c r="B5" s="21" t="s">
        <v>164</v>
      </c>
      <c r="C5" s="31">
        <v>14.47</v>
      </c>
      <c r="D5" s="21" t="s">
        <v>71</v>
      </c>
      <c r="G5" t="s">
        <v>153</v>
      </c>
    </row>
    <row r="6" spans="1:7" x14ac:dyDescent="0.3">
      <c r="A6" s="21">
        <v>4</v>
      </c>
      <c r="B6" s="21" t="s">
        <v>165</v>
      </c>
      <c r="C6" s="31">
        <v>23.55</v>
      </c>
      <c r="D6" s="21" t="s">
        <v>71</v>
      </c>
      <c r="G6" t="s">
        <v>153</v>
      </c>
    </row>
    <row r="7" spans="1:7" x14ac:dyDescent="0.3">
      <c r="A7" s="21">
        <v>5</v>
      </c>
      <c r="B7" s="21" t="s">
        <v>103</v>
      </c>
      <c r="C7" s="31">
        <v>18.14</v>
      </c>
      <c r="D7" s="21" t="s">
        <v>168</v>
      </c>
      <c r="G7" t="s">
        <v>53</v>
      </c>
    </row>
    <row r="8" spans="1:7" x14ac:dyDescent="0.3">
      <c r="A8" s="21">
        <v>6</v>
      </c>
      <c r="B8" s="21" t="s">
        <v>79</v>
      </c>
      <c r="C8" s="31">
        <v>7.55</v>
      </c>
      <c r="D8" s="21" t="s">
        <v>67</v>
      </c>
      <c r="G8" t="s">
        <v>176</v>
      </c>
    </row>
    <row r="9" spans="1:7" x14ac:dyDescent="0.3">
      <c r="A9" s="21">
        <v>7</v>
      </c>
      <c r="B9" s="21" t="s">
        <v>46</v>
      </c>
      <c r="C9" s="31">
        <v>1.62</v>
      </c>
      <c r="D9" s="21" t="s">
        <v>67</v>
      </c>
      <c r="G9" t="s">
        <v>146</v>
      </c>
    </row>
    <row r="10" spans="1:7" x14ac:dyDescent="0.3">
      <c r="A10" s="21">
        <v>8</v>
      </c>
      <c r="B10" s="21" t="s">
        <v>166</v>
      </c>
      <c r="C10" s="31">
        <v>1.19</v>
      </c>
      <c r="D10" s="21" t="s">
        <v>67</v>
      </c>
      <c r="G10" s="21" t="s">
        <v>29</v>
      </c>
    </row>
    <row r="11" spans="1:7" x14ac:dyDescent="0.3">
      <c r="C11" s="31">
        <f>SUM(C3:C10)</f>
        <v>80.89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9"/>
  <sheetViews>
    <sheetView workbookViewId="0">
      <selection activeCell="C23" sqref="C23"/>
    </sheetView>
  </sheetViews>
  <sheetFormatPr defaultRowHeight="14.4" x14ac:dyDescent="0.3"/>
  <cols>
    <col min="1" max="1" width="19.5546875" customWidth="1"/>
  </cols>
  <sheetData>
    <row r="1" spans="1:6" x14ac:dyDescent="0.3">
      <c r="A1" t="s">
        <v>170</v>
      </c>
    </row>
    <row r="2" spans="1:6" x14ac:dyDescent="0.3">
      <c r="B2" t="s">
        <v>169</v>
      </c>
      <c r="C2" t="s">
        <v>147</v>
      </c>
    </row>
    <row r="3" spans="1:6" x14ac:dyDescent="0.3">
      <c r="A3" t="s">
        <v>171</v>
      </c>
      <c r="B3">
        <v>93.5</v>
      </c>
      <c r="C3" t="s">
        <v>41</v>
      </c>
    </row>
    <row r="4" spans="1:6" x14ac:dyDescent="0.3">
      <c r="A4" t="s">
        <v>172</v>
      </c>
      <c r="B4">
        <v>5.0999999999999996</v>
      </c>
      <c r="C4" s="14" t="s">
        <v>29</v>
      </c>
    </row>
    <row r="5" spans="1:6" x14ac:dyDescent="0.3">
      <c r="A5" t="s">
        <v>173</v>
      </c>
      <c r="B5">
        <v>1.4</v>
      </c>
      <c r="C5" t="s">
        <v>53</v>
      </c>
      <c r="F5" s="14"/>
    </row>
    <row r="6" spans="1:6" x14ac:dyDescent="0.3">
      <c r="A6" t="s">
        <v>46</v>
      </c>
      <c r="B6">
        <v>1.9</v>
      </c>
      <c r="C6" t="s">
        <v>146</v>
      </c>
    </row>
    <row r="7" spans="1:6" x14ac:dyDescent="0.3">
      <c r="A7" t="s">
        <v>174</v>
      </c>
      <c r="B7">
        <v>6.5</v>
      </c>
      <c r="C7" t="s">
        <v>176</v>
      </c>
    </row>
    <row r="8" spans="1:6" x14ac:dyDescent="0.3">
      <c r="A8" t="s">
        <v>175</v>
      </c>
      <c r="B8">
        <v>12.3</v>
      </c>
      <c r="C8" t="s">
        <v>21</v>
      </c>
    </row>
    <row r="9" spans="1:6" x14ac:dyDescent="0.3">
      <c r="A9" t="s">
        <v>37</v>
      </c>
      <c r="B9">
        <v>8.8000000000000007</v>
      </c>
      <c r="C9" t="s">
        <v>53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I34"/>
  <sheetViews>
    <sheetView tabSelected="1" topLeftCell="A16" workbookViewId="0">
      <selection activeCell="C40" sqref="C40"/>
    </sheetView>
  </sheetViews>
  <sheetFormatPr defaultColWidth="12.88671875" defaultRowHeight="21" customHeight="1" x14ac:dyDescent="0.3"/>
  <cols>
    <col min="3" max="3" width="12.88671875" style="72"/>
    <col min="4" max="5" width="12.88671875" style="71"/>
    <col min="6" max="6" width="12.88671875" style="83"/>
    <col min="7" max="7" width="12.88671875" style="71"/>
    <col min="8" max="8" width="87.33203125" style="71" customWidth="1"/>
    <col min="9" max="9" width="12.88671875" style="71"/>
  </cols>
  <sheetData>
    <row r="1" spans="2:8" ht="21" customHeight="1" x14ac:dyDescent="0.3">
      <c r="B1" s="89"/>
      <c r="C1" s="90" t="s">
        <v>22</v>
      </c>
      <c r="D1" s="91" t="s">
        <v>200</v>
      </c>
      <c r="E1" s="91" t="s">
        <v>201</v>
      </c>
      <c r="F1" s="92" t="s">
        <v>202</v>
      </c>
      <c r="G1" s="102" t="s">
        <v>203</v>
      </c>
      <c r="H1" s="73"/>
    </row>
    <row r="2" spans="2:8" ht="21" customHeight="1" x14ac:dyDescent="0.3">
      <c r="B2" s="93" t="s">
        <v>190</v>
      </c>
      <c r="C2" s="74">
        <v>18</v>
      </c>
      <c r="D2" s="75">
        <v>120</v>
      </c>
      <c r="E2" s="75">
        <v>150</v>
      </c>
      <c r="F2" s="80">
        <v>2</v>
      </c>
      <c r="G2" s="103">
        <f>D2*E2*C2*F2</f>
        <v>648000</v>
      </c>
      <c r="H2" s="73"/>
    </row>
    <row r="3" spans="2:8" ht="21" customHeight="1" x14ac:dyDescent="0.3">
      <c r="B3" s="93" t="s">
        <v>190</v>
      </c>
      <c r="C3" s="74">
        <v>3</v>
      </c>
      <c r="D3" s="75">
        <v>100</v>
      </c>
      <c r="E3" s="75">
        <v>100</v>
      </c>
      <c r="F3" s="80">
        <v>2</v>
      </c>
      <c r="G3" s="103">
        <f t="shared" ref="G3:G19" si="0">D3*E3*C3*F3</f>
        <v>60000</v>
      </c>
      <c r="H3" s="73"/>
    </row>
    <row r="4" spans="2:8" ht="21" customHeight="1" x14ac:dyDescent="0.3">
      <c r="B4" s="93" t="s">
        <v>190</v>
      </c>
      <c r="C4" s="74">
        <v>22</v>
      </c>
      <c r="D4" s="75">
        <v>90</v>
      </c>
      <c r="E4" s="75">
        <v>140</v>
      </c>
      <c r="F4" s="80">
        <v>2</v>
      </c>
      <c r="G4" s="103">
        <f t="shared" si="0"/>
        <v>554400</v>
      </c>
      <c r="H4" s="73"/>
    </row>
    <row r="5" spans="2:8" ht="21" customHeight="1" x14ac:dyDescent="0.3">
      <c r="B5" s="93" t="s">
        <v>190</v>
      </c>
      <c r="C5" s="74">
        <v>4</v>
      </c>
      <c r="D5" s="75">
        <v>110</v>
      </c>
      <c r="E5" s="75">
        <v>140</v>
      </c>
      <c r="F5" s="80">
        <v>2</v>
      </c>
      <c r="G5" s="103">
        <f t="shared" si="0"/>
        <v>123200</v>
      </c>
      <c r="H5" s="73"/>
    </row>
    <row r="6" spans="2:8" ht="21" customHeight="1" x14ac:dyDescent="0.3">
      <c r="B6" s="93" t="s">
        <v>190</v>
      </c>
      <c r="C6" s="74">
        <v>4</v>
      </c>
      <c r="D6" s="75">
        <v>120</v>
      </c>
      <c r="E6" s="75">
        <v>150</v>
      </c>
      <c r="F6" s="80">
        <v>2</v>
      </c>
      <c r="G6" s="103">
        <f t="shared" si="0"/>
        <v>144000</v>
      </c>
      <c r="H6" s="73"/>
    </row>
    <row r="7" spans="2:8" ht="21" customHeight="1" x14ac:dyDescent="0.3">
      <c r="B7" s="93" t="s">
        <v>190</v>
      </c>
      <c r="C7" s="74">
        <v>3</v>
      </c>
      <c r="D7" s="75">
        <v>110</v>
      </c>
      <c r="E7" s="75">
        <v>180</v>
      </c>
      <c r="F7" s="80">
        <v>2</v>
      </c>
      <c r="G7" s="103">
        <f t="shared" si="0"/>
        <v>118800</v>
      </c>
      <c r="H7" s="73"/>
    </row>
    <row r="8" spans="2:8" ht="21" customHeight="1" x14ac:dyDescent="0.3">
      <c r="B8" s="93" t="s">
        <v>190</v>
      </c>
      <c r="C8" s="74">
        <v>1</v>
      </c>
      <c r="D8" s="75">
        <v>120</v>
      </c>
      <c r="E8" s="75">
        <v>180</v>
      </c>
      <c r="F8" s="80">
        <v>2</v>
      </c>
      <c r="G8" s="103">
        <f t="shared" si="0"/>
        <v>43200</v>
      </c>
      <c r="H8" s="73"/>
    </row>
    <row r="9" spans="2:8" ht="21" customHeight="1" x14ac:dyDescent="0.3">
      <c r="B9" s="93" t="s">
        <v>190</v>
      </c>
      <c r="C9" s="74">
        <v>1</v>
      </c>
      <c r="D9" s="75">
        <v>110</v>
      </c>
      <c r="E9" s="75">
        <v>170</v>
      </c>
      <c r="F9" s="80">
        <v>2</v>
      </c>
      <c r="G9" s="103">
        <f t="shared" si="0"/>
        <v>37400</v>
      </c>
      <c r="H9" s="73"/>
    </row>
    <row r="10" spans="2:8" ht="21" customHeight="1" x14ac:dyDescent="0.3">
      <c r="B10" s="93" t="s">
        <v>190</v>
      </c>
      <c r="C10" s="74">
        <v>4</v>
      </c>
      <c r="D10" s="75">
        <v>110</v>
      </c>
      <c r="E10" s="75">
        <v>120</v>
      </c>
      <c r="F10" s="80">
        <v>2</v>
      </c>
      <c r="G10" s="103">
        <f t="shared" si="0"/>
        <v>105600</v>
      </c>
      <c r="H10" s="73"/>
    </row>
    <row r="11" spans="2:8" ht="21" customHeight="1" x14ac:dyDescent="0.3">
      <c r="B11" s="93" t="s">
        <v>190</v>
      </c>
      <c r="C11" s="74">
        <v>22</v>
      </c>
      <c r="D11" s="75">
        <v>90</v>
      </c>
      <c r="E11" s="75">
        <v>180</v>
      </c>
      <c r="F11" s="80">
        <v>2</v>
      </c>
      <c r="G11" s="103">
        <f t="shared" si="0"/>
        <v>712800</v>
      </c>
      <c r="H11" s="73"/>
    </row>
    <row r="12" spans="2:8" ht="21" customHeight="1" x14ac:dyDescent="0.3">
      <c r="B12" s="93" t="s">
        <v>190</v>
      </c>
      <c r="C12" s="74">
        <v>5</v>
      </c>
      <c r="D12" s="75">
        <v>120</v>
      </c>
      <c r="E12" s="75">
        <v>150</v>
      </c>
      <c r="F12" s="80">
        <v>2</v>
      </c>
      <c r="G12" s="103">
        <f t="shared" si="0"/>
        <v>180000</v>
      </c>
      <c r="H12" s="73"/>
    </row>
    <row r="13" spans="2:8" ht="21" customHeight="1" x14ac:dyDescent="0.3">
      <c r="B13" s="93" t="s">
        <v>190</v>
      </c>
      <c r="C13" s="74">
        <v>2</v>
      </c>
      <c r="D13" s="75">
        <v>150</v>
      </c>
      <c r="E13" s="75">
        <v>130</v>
      </c>
      <c r="F13" s="80">
        <v>2</v>
      </c>
      <c r="G13" s="103">
        <f t="shared" si="0"/>
        <v>78000</v>
      </c>
      <c r="H13" s="73"/>
    </row>
    <row r="14" spans="2:8" ht="21" customHeight="1" x14ac:dyDescent="0.3">
      <c r="B14" s="93" t="s">
        <v>190</v>
      </c>
      <c r="C14" s="74">
        <v>3</v>
      </c>
      <c r="D14" s="75">
        <v>110</v>
      </c>
      <c r="E14" s="75">
        <v>190</v>
      </c>
      <c r="F14" s="80">
        <v>2</v>
      </c>
      <c r="G14" s="103">
        <f t="shared" si="0"/>
        <v>125400</v>
      </c>
      <c r="H14" s="73"/>
    </row>
    <row r="15" spans="2:8" ht="21" customHeight="1" x14ac:dyDescent="0.3">
      <c r="B15" s="93" t="s">
        <v>190</v>
      </c>
      <c r="C15" s="74">
        <v>4</v>
      </c>
      <c r="D15" s="75">
        <v>220</v>
      </c>
      <c r="E15" s="75">
        <v>120</v>
      </c>
      <c r="F15" s="80">
        <v>2</v>
      </c>
      <c r="G15" s="103">
        <f t="shared" si="0"/>
        <v>211200</v>
      </c>
      <c r="H15" s="73"/>
    </row>
    <row r="16" spans="2:8" ht="21" customHeight="1" x14ac:dyDescent="0.3">
      <c r="B16" s="93" t="s">
        <v>190</v>
      </c>
      <c r="C16" s="74">
        <v>2</v>
      </c>
      <c r="D16" s="75">
        <v>170</v>
      </c>
      <c r="E16" s="75">
        <v>130</v>
      </c>
      <c r="F16" s="80">
        <v>2</v>
      </c>
      <c r="G16" s="103">
        <f t="shared" si="0"/>
        <v>88400</v>
      </c>
      <c r="H16" s="73"/>
    </row>
    <row r="17" spans="2:8" ht="21" customHeight="1" x14ac:dyDescent="0.3">
      <c r="B17" s="93" t="s">
        <v>190</v>
      </c>
      <c r="C17" s="74">
        <v>9</v>
      </c>
      <c r="D17" s="75">
        <v>110</v>
      </c>
      <c r="E17" s="75">
        <v>170</v>
      </c>
      <c r="F17" s="80">
        <v>2</v>
      </c>
      <c r="G17" s="103">
        <f t="shared" si="0"/>
        <v>336600</v>
      </c>
      <c r="H17" s="73"/>
    </row>
    <row r="18" spans="2:8" ht="21" customHeight="1" x14ac:dyDescent="0.3">
      <c r="B18" s="93" t="s">
        <v>190</v>
      </c>
      <c r="C18" s="74">
        <v>1</v>
      </c>
      <c r="D18" s="75">
        <v>120</v>
      </c>
      <c r="E18" s="75">
        <v>150</v>
      </c>
      <c r="F18" s="80">
        <v>2</v>
      </c>
      <c r="G18" s="103">
        <f t="shared" si="0"/>
        <v>36000</v>
      </c>
      <c r="H18" s="73"/>
    </row>
    <row r="19" spans="2:8" ht="21" customHeight="1" x14ac:dyDescent="0.3">
      <c r="B19" s="93" t="s">
        <v>190</v>
      </c>
      <c r="C19" s="74">
        <v>2</v>
      </c>
      <c r="D19" s="75">
        <v>110</v>
      </c>
      <c r="E19" s="75">
        <v>150</v>
      </c>
      <c r="F19" s="80">
        <v>2</v>
      </c>
      <c r="G19" s="103">
        <f t="shared" si="0"/>
        <v>66000</v>
      </c>
      <c r="H19" s="73"/>
    </row>
    <row r="20" spans="2:8" ht="21" customHeight="1" x14ac:dyDescent="0.3">
      <c r="B20" s="94" t="s">
        <v>189</v>
      </c>
      <c r="C20" s="76">
        <v>15</v>
      </c>
      <c r="D20" s="77">
        <v>120</v>
      </c>
      <c r="E20" s="77">
        <v>140</v>
      </c>
      <c r="F20" s="81"/>
      <c r="G20" s="104">
        <f t="shared" ref="G20:G28" si="1">D20*E20*C20</f>
        <v>252000</v>
      </c>
      <c r="H20" s="73"/>
    </row>
    <row r="21" spans="2:8" ht="21" customHeight="1" x14ac:dyDescent="0.3">
      <c r="B21" s="94" t="s">
        <v>189</v>
      </c>
      <c r="C21" s="76">
        <v>5</v>
      </c>
      <c r="D21" s="77">
        <v>50</v>
      </c>
      <c r="E21" s="77">
        <v>50</v>
      </c>
      <c r="F21" s="81"/>
      <c r="G21" s="104">
        <f t="shared" si="1"/>
        <v>12500</v>
      </c>
      <c r="H21" s="73"/>
    </row>
    <row r="22" spans="2:8" ht="21" customHeight="1" x14ac:dyDescent="0.3">
      <c r="B22" s="94" t="s">
        <v>189</v>
      </c>
      <c r="C22" s="76">
        <v>1</v>
      </c>
      <c r="D22" s="77">
        <v>150</v>
      </c>
      <c r="E22" s="77">
        <v>80</v>
      </c>
      <c r="F22" s="81"/>
      <c r="G22" s="104">
        <f t="shared" si="1"/>
        <v>12000</v>
      </c>
      <c r="H22" s="73"/>
    </row>
    <row r="23" spans="2:8" ht="21" customHeight="1" x14ac:dyDescent="0.3">
      <c r="B23" s="94" t="s">
        <v>189</v>
      </c>
      <c r="C23" s="76">
        <v>2</v>
      </c>
      <c r="D23" s="77">
        <v>60</v>
      </c>
      <c r="E23" s="77">
        <v>70</v>
      </c>
      <c r="F23" s="81"/>
      <c r="G23" s="104">
        <f t="shared" si="1"/>
        <v>8400</v>
      </c>
      <c r="H23" s="73"/>
    </row>
    <row r="24" spans="2:8" ht="21" customHeight="1" x14ac:dyDescent="0.3">
      <c r="B24" s="94" t="s">
        <v>189</v>
      </c>
      <c r="C24" s="76">
        <v>1</v>
      </c>
      <c r="D24" s="77">
        <v>150</v>
      </c>
      <c r="E24" s="77">
        <v>80</v>
      </c>
      <c r="F24" s="81"/>
      <c r="G24" s="104">
        <f t="shared" si="1"/>
        <v>12000</v>
      </c>
      <c r="H24" s="73"/>
    </row>
    <row r="25" spans="2:8" ht="21" customHeight="1" x14ac:dyDescent="0.3">
      <c r="B25" s="94" t="s">
        <v>189</v>
      </c>
      <c r="C25" s="76">
        <v>1</v>
      </c>
      <c r="D25" s="77">
        <v>70</v>
      </c>
      <c r="E25" s="77">
        <v>70</v>
      </c>
      <c r="F25" s="81"/>
      <c r="G25" s="104">
        <f t="shared" si="1"/>
        <v>4900</v>
      </c>
      <c r="H25" s="73"/>
    </row>
    <row r="26" spans="2:8" ht="21" customHeight="1" x14ac:dyDescent="0.3">
      <c r="B26" s="95" t="s">
        <v>192</v>
      </c>
      <c r="C26" s="78">
        <v>6</v>
      </c>
      <c r="D26" s="79">
        <v>70</v>
      </c>
      <c r="E26" s="79">
        <v>90</v>
      </c>
      <c r="F26" s="82"/>
      <c r="G26" s="105">
        <f t="shared" si="1"/>
        <v>37800</v>
      </c>
      <c r="H26" s="73"/>
    </row>
    <row r="27" spans="2:8" ht="21" customHeight="1" x14ac:dyDescent="0.3">
      <c r="B27" s="95" t="s">
        <v>192</v>
      </c>
      <c r="C27" s="78">
        <v>6</v>
      </c>
      <c r="D27" s="79">
        <v>70</v>
      </c>
      <c r="E27" s="79">
        <v>90</v>
      </c>
      <c r="F27" s="82"/>
      <c r="G27" s="105">
        <f t="shared" si="1"/>
        <v>37800</v>
      </c>
      <c r="H27" s="73"/>
    </row>
    <row r="28" spans="2:8" ht="21" customHeight="1" thickBot="1" x14ac:dyDescent="0.35">
      <c r="B28" s="96" t="s">
        <v>192</v>
      </c>
      <c r="C28" s="84">
        <v>4</v>
      </c>
      <c r="D28" s="85">
        <v>70</v>
      </c>
      <c r="E28" s="85">
        <v>50</v>
      </c>
      <c r="F28" s="86"/>
      <c r="G28" s="106">
        <f t="shared" si="1"/>
        <v>14000</v>
      </c>
      <c r="H28" s="73"/>
    </row>
    <row r="29" spans="2:8" ht="21" customHeight="1" thickBot="1" x14ac:dyDescent="0.35">
      <c r="B29" s="97" t="s">
        <v>101</v>
      </c>
      <c r="C29" s="98">
        <f>SUM(C2:C28)</f>
        <v>151</v>
      </c>
      <c r="D29" s="87"/>
      <c r="E29" s="87"/>
      <c r="F29" s="88"/>
      <c r="G29" s="87">
        <f>SUM(G2:G28)</f>
        <v>4060400</v>
      </c>
      <c r="H29" s="73"/>
    </row>
    <row r="30" spans="2:8" ht="21" customHeight="1" x14ac:dyDescent="0.3">
      <c r="B30" s="108"/>
      <c r="C30" s="109"/>
      <c r="D30" s="110"/>
      <c r="E30" s="110"/>
      <c r="F30" s="111"/>
      <c r="G30" s="110"/>
      <c r="H30" s="73"/>
    </row>
    <row r="31" spans="2:8" ht="21" customHeight="1" x14ac:dyDescent="0.3">
      <c r="H31" s="73"/>
    </row>
    <row r="32" spans="2:8" ht="21" customHeight="1" x14ac:dyDescent="0.3">
      <c r="B32" s="99" t="s">
        <v>191</v>
      </c>
      <c r="C32" s="100">
        <v>1</v>
      </c>
      <c r="D32" s="73">
        <v>250</v>
      </c>
      <c r="E32" s="73">
        <v>390</v>
      </c>
      <c r="F32" s="101"/>
      <c r="G32" s="107">
        <f>D32*E32*C32</f>
        <v>97500</v>
      </c>
      <c r="H32" s="73"/>
    </row>
    <row r="33" spans="2:8" ht="21" customHeight="1" thickBot="1" x14ac:dyDescent="0.35">
      <c r="B33" s="99" t="s">
        <v>191</v>
      </c>
      <c r="C33" s="100">
        <v>2</v>
      </c>
      <c r="D33" s="73">
        <v>380</v>
      </c>
      <c r="E33" s="73">
        <v>280</v>
      </c>
      <c r="F33" s="101"/>
      <c r="G33" s="107">
        <f>D33*E33*C33</f>
        <v>212800</v>
      </c>
      <c r="H33" s="73"/>
    </row>
    <row r="34" spans="2:8" ht="21" customHeight="1" thickBot="1" x14ac:dyDescent="0.35">
      <c r="B34" s="97" t="s">
        <v>101</v>
      </c>
      <c r="C34" s="100">
        <v>3</v>
      </c>
      <c r="D34" s="73"/>
      <c r="E34" s="73"/>
      <c r="F34" s="101"/>
      <c r="G34" s="107">
        <f>SUM(G32:G33)</f>
        <v>310300</v>
      </c>
      <c r="H34" s="73"/>
    </row>
  </sheetData>
  <sortState xmlns:xlrd2="http://schemas.microsoft.com/office/spreadsheetml/2017/richdata2" ref="B2:H25">
    <sortCondition ref="B2:B25"/>
  </sortState>
  <pageMargins left="0.7" right="0.7" top="0.78740157499999996" bottom="0.78740157499999996" header="0.3" footer="0.3"/>
  <pageSetup paperSize="9" scale="7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Rozpočet</vt:lpstr>
      <vt:lpstr>SOUHRN</vt:lpstr>
      <vt:lpstr>Radnice</vt:lpstr>
      <vt:lpstr>OS OD OŽP</vt:lpstr>
      <vt:lpstr>Knihovna</vt:lpstr>
      <vt:lpstr>MUZEUM</vt:lpstr>
      <vt:lpstr>nový ŽÚ</vt:lpstr>
      <vt:lpstr>nový MIC</vt:lpstr>
      <vt:lpstr>okna rozměry</vt:lpstr>
    </vt:vector>
  </TitlesOfParts>
  <Company>město Odry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Dita Holenková</dc:creator>
  <cp:lastModifiedBy>radim.pala@outlook.cz</cp:lastModifiedBy>
  <cp:lastPrinted>2024-10-17T11:36:47Z</cp:lastPrinted>
  <dcterms:created xsi:type="dcterms:W3CDTF">2024-08-07T05:36:28Z</dcterms:created>
  <dcterms:modified xsi:type="dcterms:W3CDTF">2024-12-03T13:58:21Z</dcterms:modified>
</cp:coreProperties>
</file>